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物件、情報提供関連\b__文化庁_ファンドレイジング\★メソッドツール\仮アップロード用\"/>
    </mc:Choice>
  </mc:AlternateContent>
  <xr:revisionPtr revIDLastSave="0" documentId="13_ncr:1_{71BA0B1E-9BAC-4BB8-8851-5E9C141DF6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践用" sheetId="5" r:id="rId1"/>
    <sheet name="※記入例" sheetId="3" r:id="rId2"/>
  </sheets>
  <definedNames>
    <definedName name="_xlnm.Print_Area" localSheetId="1">※記入例!$A$1:$M$37</definedName>
    <definedName name="_xlnm.Print_Area" localSheetId="0">実践用!$A$1:$M$37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5" l="1"/>
  <c r="H32" i="5"/>
  <c r="L32" i="5"/>
  <c r="M36" i="5"/>
  <c r="M35" i="5"/>
  <c r="M34" i="5"/>
  <c r="I36" i="5"/>
  <c r="I35" i="5"/>
  <c r="I34" i="5"/>
  <c r="I33" i="5" s="1"/>
  <c r="M31" i="5"/>
  <c r="M30" i="5"/>
  <c r="M29" i="5"/>
  <c r="M28" i="5"/>
  <c r="M27" i="5"/>
  <c r="M26" i="5"/>
  <c r="M25" i="5"/>
  <c r="M24" i="5"/>
  <c r="M23" i="5"/>
  <c r="M22" i="5"/>
  <c r="I31" i="5"/>
  <c r="I30" i="5"/>
  <c r="I29" i="5"/>
  <c r="I28" i="5"/>
  <c r="I27" i="5"/>
  <c r="I26" i="5"/>
  <c r="I25" i="5"/>
  <c r="I24" i="5"/>
  <c r="I23" i="5"/>
  <c r="I22" i="5"/>
  <c r="M19" i="5"/>
  <c r="M18" i="5"/>
  <c r="M17" i="5"/>
  <c r="M16" i="5"/>
  <c r="I19" i="5"/>
  <c r="I18" i="5"/>
  <c r="I17" i="5"/>
  <c r="I16" i="5"/>
  <c r="M14" i="5"/>
  <c r="M13" i="5"/>
  <c r="M12" i="5"/>
  <c r="I14" i="5"/>
  <c r="I13" i="5"/>
  <c r="I12" i="5"/>
  <c r="E36" i="5"/>
  <c r="E35" i="5"/>
  <c r="E34" i="5"/>
  <c r="E33" i="5" s="1"/>
  <c r="E31" i="5"/>
  <c r="E30" i="5"/>
  <c r="E29" i="5"/>
  <c r="E28" i="5"/>
  <c r="E27" i="5"/>
  <c r="E26" i="5"/>
  <c r="E25" i="5"/>
  <c r="E24" i="5"/>
  <c r="E23" i="5"/>
  <c r="E22" i="5"/>
  <c r="E19" i="5"/>
  <c r="E18" i="5"/>
  <c r="E17" i="5"/>
  <c r="E16" i="5"/>
  <c r="E14" i="5"/>
  <c r="E12" i="5"/>
  <c r="M6" i="5"/>
  <c r="M5" i="5"/>
  <c r="M4" i="5"/>
  <c r="I6" i="5"/>
  <c r="I4" i="5"/>
  <c r="E6" i="5"/>
  <c r="E5" i="5"/>
  <c r="E4" i="5"/>
  <c r="M33" i="5"/>
  <c r="E13" i="5"/>
  <c r="I5" i="5"/>
  <c r="E29" i="3"/>
  <c r="F30" i="3"/>
  <c r="L30" i="3"/>
  <c r="H30" i="3"/>
  <c r="D30" i="3"/>
  <c r="L28" i="3"/>
  <c r="M28" i="3" s="1"/>
  <c r="I28" i="3"/>
  <c r="M24" i="3"/>
  <c r="I24" i="3"/>
  <c r="E24" i="3"/>
  <c r="L23" i="3"/>
  <c r="H23" i="3"/>
  <c r="F23" i="3"/>
  <c r="I23" i="3" s="1"/>
  <c r="L27" i="3"/>
  <c r="L26" i="3"/>
  <c r="L25" i="3"/>
  <c r="H28" i="3"/>
  <c r="H27" i="3"/>
  <c r="H26" i="3"/>
  <c r="H25" i="3"/>
  <c r="I25" i="3" s="1"/>
  <c r="L22" i="3"/>
  <c r="H22" i="3"/>
  <c r="D23" i="3"/>
  <c r="E23" i="3" s="1"/>
  <c r="D22" i="3"/>
  <c r="E28" i="3"/>
  <c r="E27" i="3"/>
  <c r="E26" i="3"/>
  <c r="J27" i="3"/>
  <c r="I27" i="3"/>
  <c r="M29" i="3"/>
  <c r="I29" i="3"/>
  <c r="E31" i="3"/>
  <c r="J4" i="3"/>
  <c r="M4" i="3" s="1"/>
  <c r="I5" i="3"/>
  <c r="M5" i="3"/>
  <c r="E5" i="3"/>
  <c r="I4" i="3"/>
  <c r="E4" i="3"/>
  <c r="K34" i="3"/>
  <c r="M34" i="3" s="1"/>
  <c r="I34" i="3"/>
  <c r="E34" i="3"/>
  <c r="M31" i="3"/>
  <c r="I31" i="3"/>
  <c r="F22" i="3"/>
  <c r="J22" i="3"/>
  <c r="J25" i="3"/>
  <c r="E25" i="3"/>
  <c r="J19" i="3"/>
  <c r="F19" i="3"/>
  <c r="L19" i="3"/>
  <c r="H19" i="3"/>
  <c r="D19" i="3"/>
  <c r="E19" i="3" s="1"/>
  <c r="L16" i="3"/>
  <c r="M16" i="3" s="1"/>
  <c r="H16" i="3"/>
  <c r="I16" i="3" s="1"/>
  <c r="H18" i="3"/>
  <c r="J18" i="3"/>
  <c r="J17" i="3"/>
  <c r="F18" i="3"/>
  <c r="F17" i="3"/>
  <c r="L17" i="3"/>
  <c r="H17" i="3"/>
  <c r="D17" i="3"/>
  <c r="E17" i="3" s="1"/>
  <c r="D16" i="3"/>
  <c r="E16" i="3" s="1"/>
  <c r="J14" i="3"/>
  <c r="F14" i="3"/>
  <c r="L14" i="3"/>
  <c r="H14" i="3"/>
  <c r="D14" i="3"/>
  <c r="J13" i="3"/>
  <c r="M13" i="3" s="1"/>
  <c r="J12" i="3"/>
  <c r="M12" i="3" s="1"/>
  <c r="F12" i="3"/>
  <c r="I12" i="3" s="1"/>
  <c r="L18" i="3"/>
  <c r="E18" i="3"/>
  <c r="I13" i="3"/>
  <c r="E13" i="3"/>
  <c r="E12" i="3"/>
  <c r="E15" i="5" l="1"/>
  <c r="I15" i="5"/>
  <c r="M15" i="5"/>
  <c r="M11" i="5"/>
  <c r="E21" i="5"/>
  <c r="E11" i="5"/>
  <c r="E20" i="5" s="1"/>
  <c r="I11" i="5"/>
  <c r="I21" i="5"/>
  <c r="M21" i="5"/>
  <c r="M27" i="3"/>
  <c r="J23" i="3"/>
  <c r="M23" i="3" s="1"/>
  <c r="E30" i="3"/>
  <c r="M33" i="3"/>
  <c r="I30" i="3"/>
  <c r="J30" i="3"/>
  <c r="M30" i="3" s="1"/>
  <c r="E33" i="3"/>
  <c r="I33" i="3"/>
  <c r="M22" i="3"/>
  <c r="M25" i="3"/>
  <c r="I17" i="3"/>
  <c r="I22" i="3"/>
  <c r="M18" i="3"/>
  <c r="M17" i="3"/>
  <c r="I18" i="3"/>
  <c r="E15" i="3"/>
  <c r="M14" i="3"/>
  <c r="M11" i="3" s="1"/>
  <c r="I14" i="3"/>
  <c r="I11" i="3" s="1"/>
  <c r="I26" i="3"/>
  <c r="M26" i="3"/>
  <c r="M19" i="3"/>
  <c r="I19" i="3"/>
  <c r="E22" i="3"/>
  <c r="E14" i="3"/>
  <c r="I20" i="5" l="1"/>
  <c r="I32" i="5" s="1"/>
  <c r="M20" i="5"/>
  <c r="M32" i="5" s="1"/>
  <c r="E32" i="5"/>
  <c r="I15" i="3"/>
  <c r="I20" i="3" s="1"/>
  <c r="M15" i="3"/>
  <c r="M20" i="3" s="1"/>
  <c r="E21" i="3"/>
  <c r="I21" i="3"/>
  <c r="M21" i="3"/>
  <c r="E11" i="3"/>
  <c r="E20" i="3" s="1"/>
  <c r="I37" i="5" l="1"/>
  <c r="H37" i="5" s="1"/>
  <c r="E37" i="5"/>
  <c r="D37" i="5" s="1"/>
  <c r="I7" i="5"/>
  <c r="M37" i="5"/>
  <c r="E7" i="5"/>
  <c r="M32" i="3"/>
  <c r="M37" i="3" s="1"/>
  <c r="M6" i="3" s="1"/>
  <c r="M7" i="3" s="1"/>
  <c r="E32" i="3"/>
  <c r="D32" i="3" s="1"/>
  <c r="I32" i="3"/>
  <c r="H32" i="3" s="1"/>
  <c r="L37" i="5" l="1"/>
  <c r="M7" i="5"/>
  <c r="L37" i="3"/>
  <c r="L32" i="3"/>
  <c r="E37" i="3"/>
  <c r="E6" i="3" s="1"/>
  <c r="E7" i="3" s="1"/>
  <c r="I37" i="3"/>
  <c r="I6" i="3" s="1"/>
  <c r="I7" i="3" s="1"/>
  <c r="D37" i="3" l="1"/>
  <c r="H37" i="3"/>
</calcChain>
</file>

<file path=xl/sharedStrings.xml><?xml version="1.0" encoding="utf-8"?>
<sst xmlns="http://schemas.openxmlformats.org/spreadsheetml/2006/main" count="92" uniqueCount="40">
  <si>
    <t>単価</t>
    <rPh sb="0" eb="2">
      <t>タンカ</t>
    </rPh>
    <phoneticPr fontId="1"/>
  </si>
  <si>
    <t>回</t>
    <rPh sb="0" eb="1">
      <t>カイ</t>
    </rPh>
    <phoneticPr fontId="1"/>
  </si>
  <si>
    <t>会員数</t>
    <rPh sb="0" eb="3">
      <t>カイインスウ</t>
    </rPh>
    <phoneticPr fontId="1"/>
  </si>
  <si>
    <t>広告宣伝費</t>
    <rPh sb="0" eb="5">
      <t>コウコクセンデンヒ</t>
    </rPh>
    <phoneticPr fontId="1"/>
  </si>
  <si>
    <t>調査費等</t>
    <rPh sb="0" eb="4">
      <t>チョウサヒナド</t>
    </rPh>
    <phoneticPr fontId="1"/>
  </si>
  <si>
    <t>人件費</t>
    <rPh sb="0" eb="3">
      <t>ジンケンヒ</t>
    </rPh>
    <phoneticPr fontId="1"/>
  </si>
  <si>
    <t>　A：売上高（直接売上高）</t>
    <rPh sb="3" eb="6">
      <t>ウリアゲダカ</t>
    </rPh>
    <rPh sb="7" eb="9">
      <t>チョクセツ</t>
    </rPh>
    <rPh sb="9" eb="12">
      <t>ウリアゲダカ</t>
    </rPh>
    <phoneticPr fontId="1"/>
  </si>
  <si>
    <t>　B：売上高（間接売上高）</t>
    <rPh sb="3" eb="6">
      <t>ウリアゲダカ</t>
    </rPh>
    <rPh sb="7" eb="9">
      <t>カンセツ</t>
    </rPh>
    <rPh sb="9" eb="12">
      <t>ウリアゲダカ</t>
    </rPh>
    <phoneticPr fontId="1"/>
  </si>
  <si>
    <t>A+B：売上高合計</t>
    <rPh sb="4" eb="7">
      <t>ウリアゲダカ</t>
    </rPh>
    <rPh sb="7" eb="9">
      <t>ゴウケイ</t>
    </rPh>
    <phoneticPr fontId="1"/>
  </si>
  <si>
    <t>　C:売上原価</t>
    <rPh sb="3" eb="7">
      <t>ウリアゲゲンカ</t>
    </rPh>
    <phoneticPr fontId="1"/>
  </si>
  <si>
    <t>年会費（Aコース）</t>
    <rPh sb="0" eb="3">
      <t>ネンカイヒ</t>
    </rPh>
    <phoneticPr fontId="1"/>
  </si>
  <si>
    <t>年会費（Bコース）</t>
    <rPh sb="0" eb="3">
      <t>ネンカイヒ</t>
    </rPh>
    <phoneticPr fontId="1"/>
  </si>
  <si>
    <t>会員限定イベント売上</t>
    <rPh sb="0" eb="2">
      <t>カイイン</t>
    </rPh>
    <rPh sb="2" eb="4">
      <t>ゲンテイ</t>
    </rPh>
    <rPh sb="8" eb="10">
      <t>ウリアゲ</t>
    </rPh>
    <phoneticPr fontId="1"/>
  </si>
  <si>
    <t>非限定イベント売上（増加見込み分）</t>
    <rPh sb="0" eb="1">
      <t>ヒ</t>
    </rPh>
    <rPh sb="1" eb="3">
      <t>ゲンテイ</t>
    </rPh>
    <rPh sb="7" eb="9">
      <t>ウリアゲ</t>
    </rPh>
    <rPh sb="10" eb="12">
      <t>ゾウカ</t>
    </rPh>
    <rPh sb="12" eb="14">
      <t>ミコ</t>
    </rPh>
    <rPh sb="15" eb="16">
      <t>ブン</t>
    </rPh>
    <phoneticPr fontId="1"/>
  </si>
  <si>
    <t>グッズ売上（増加見込み分）</t>
    <rPh sb="3" eb="5">
      <t>ウリアゲ</t>
    </rPh>
    <rPh sb="6" eb="8">
      <t>ゾウカ</t>
    </rPh>
    <rPh sb="8" eb="10">
      <t>ミコ</t>
    </rPh>
    <rPh sb="11" eb="12">
      <t>ブン</t>
    </rPh>
    <phoneticPr fontId="1"/>
  </si>
  <si>
    <t>同伴者入館料（Aコース増加見込み分）</t>
    <rPh sb="0" eb="3">
      <t>ドウハンシャ</t>
    </rPh>
    <rPh sb="3" eb="6">
      <t>ニュウカンリョウ</t>
    </rPh>
    <rPh sb="11" eb="13">
      <t>ゾウカ</t>
    </rPh>
    <rPh sb="13" eb="15">
      <t>ミコ</t>
    </rPh>
    <rPh sb="16" eb="17">
      <t>ブン</t>
    </rPh>
    <phoneticPr fontId="1"/>
  </si>
  <si>
    <t>同伴者入館料（Bコース増加見込み分）</t>
    <rPh sb="0" eb="3">
      <t>ドウハンシャ</t>
    </rPh>
    <rPh sb="3" eb="6">
      <t>ニュウカンリョウ</t>
    </rPh>
    <rPh sb="11" eb="13">
      <t>ゾウカ</t>
    </rPh>
    <rPh sb="13" eb="15">
      <t>ミコ</t>
    </rPh>
    <rPh sb="16" eb="17">
      <t>ブン</t>
    </rPh>
    <phoneticPr fontId="1"/>
  </si>
  <si>
    <t>会員証（Aコース）</t>
    <rPh sb="0" eb="3">
      <t>カイインショウ</t>
    </rPh>
    <phoneticPr fontId="1"/>
  </si>
  <si>
    <t>会員証（Bコース）</t>
    <rPh sb="0" eb="3">
      <t>カイインショウ</t>
    </rPh>
    <phoneticPr fontId="1"/>
  </si>
  <si>
    <t>館長ランチ会開催費（Bコース）</t>
    <rPh sb="0" eb="2">
      <t>カンチョウ</t>
    </rPh>
    <rPh sb="5" eb="6">
      <t>カイ</t>
    </rPh>
    <rPh sb="6" eb="9">
      <t>カイサイヒ</t>
    </rPh>
    <phoneticPr fontId="1"/>
  </si>
  <si>
    <t>第1フェーズ：1年目（○年度）</t>
    <rPh sb="0" eb="1">
      <t>ダイ</t>
    </rPh>
    <rPh sb="8" eb="10">
      <t>ネンメ</t>
    </rPh>
    <rPh sb="12" eb="14">
      <t>ネンド</t>
    </rPh>
    <phoneticPr fontId="1"/>
  </si>
  <si>
    <t>第2フェーズ：2年目（○年度）</t>
    <rPh sb="0" eb="1">
      <t>ダイ</t>
    </rPh>
    <rPh sb="8" eb="10">
      <t>ネンメ</t>
    </rPh>
    <rPh sb="12" eb="14">
      <t>ネンド</t>
    </rPh>
    <phoneticPr fontId="1"/>
  </si>
  <si>
    <t>第3フェーズ：3年目（○年度）</t>
    <rPh sb="0" eb="1">
      <t>ダイ</t>
    </rPh>
    <rPh sb="8" eb="10">
      <t>ネンメ</t>
    </rPh>
    <rPh sb="12" eb="14">
      <t>ネンド</t>
    </rPh>
    <phoneticPr fontId="1"/>
  </si>
  <si>
    <t>会費の使用使途</t>
    <rPh sb="0" eb="2">
      <t>カイヒ</t>
    </rPh>
    <rPh sb="3" eb="7">
      <t>シヨウシト</t>
    </rPh>
    <phoneticPr fontId="1"/>
  </si>
  <si>
    <t>会員制度の収支</t>
    <rPh sb="0" eb="4">
      <t>カイインセイド</t>
    </rPh>
    <rPh sb="5" eb="7">
      <t>シュウシ</t>
    </rPh>
    <phoneticPr fontId="1"/>
  </si>
  <si>
    <t>無料デー</t>
    <rPh sb="0" eb="2">
      <t>ムリョウ</t>
    </rPh>
    <phoneticPr fontId="1"/>
  </si>
  <si>
    <t>子ども向け教材</t>
    <rPh sb="0" eb="1">
      <t>コ</t>
    </rPh>
    <rPh sb="3" eb="4">
      <t>ム</t>
    </rPh>
    <rPh sb="5" eb="7">
      <t>キョウザイ</t>
    </rPh>
    <phoneticPr fontId="1"/>
  </si>
  <si>
    <t>会員限定イベント開催費（Aコース）</t>
    <rPh sb="0" eb="4">
      <t>カイインゲンテイ</t>
    </rPh>
    <rPh sb="8" eb="10">
      <t>カイサイ</t>
    </rPh>
    <rPh sb="10" eb="11">
      <t>ヒ</t>
    </rPh>
    <phoneticPr fontId="1"/>
  </si>
  <si>
    <t>バースデーカード（Aコース）</t>
    <phoneticPr fontId="1"/>
  </si>
  <si>
    <t>プレビュー招待券印刷費（Bコース）</t>
    <rPh sb="5" eb="8">
      <t>ショウタイケン</t>
    </rPh>
    <rPh sb="8" eb="11">
      <t>インサツヒ</t>
    </rPh>
    <phoneticPr fontId="1"/>
  </si>
  <si>
    <t>会員限定イベント開催費（Bコース）</t>
    <rPh sb="0" eb="4">
      <t>カイインゲンテイ</t>
    </rPh>
    <rPh sb="8" eb="10">
      <t>カイサイ</t>
    </rPh>
    <rPh sb="10" eb="11">
      <t>ヒ</t>
    </rPh>
    <phoneticPr fontId="1"/>
  </si>
  <si>
    <t>芳名板製作費（Bコース）</t>
    <rPh sb="0" eb="6">
      <t>ホウメイバンセイサクヒ</t>
    </rPh>
    <phoneticPr fontId="1"/>
  </si>
  <si>
    <t>ウェブ会員システム（共通）</t>
    <rPh sb="3" eb="5">
      <t>カイイン</t>
    </rPh>
    <rPh sb="10" eb="12">
      <t>キョウツウ</t>
    </rPh>
    <phoneticPr fontId="1"/>
  </si>
  <si>
    <t>資料郵送費（共通）</t>
    <rPh sb="0" eb="4">
      <t>シリョウユウソウ</t>
    </rPh>
    <rPh sb="4" eb="5">
      <t>ヒ</t>
    </rPh>
    <rPh sb="6" eb="8">
      <t>キョウツウ</t>
    </rPh>
    <phoneticPr fontId="1"/>
  </si>
  <si>
    <t>リニューアル（積立）</t>
    <rPh sb="7" eb="9">
      <t>ツミタテ</t>
    </rPh>
    <phoneticPr fontId="1"/>
  </si>
  <si>
    <t>　D：販売費及び一般管理費</t>
    <rPh sb="3" eb="7">
      <t>ハンバイヒオヨ</t>
    </rPh>
    <rPh sb="8" eb="13">
      <t>イッパンカンリヒ</t>
    </rPh>
    <phoneticPr fontId="1"/>
  </si>
  <si>
    <t>　計</t>
    <rPh sb="1" eb="2">
      <t>ケイ</t>
    </rPh>
    <phoneticPr fontId="1"/>
  </si>
  <si>
    <t>A+B-C：売上総利益</t>
    <rPh sb="6" eb="11">
      <t>ウリアゲソウリエキ</t>
    </rPh>
    <phoneticPr fontId="1"/>
  </si>
  <si>
    <t>（A+B-C）-D：営業利益</t>
    <rPh sb="10" eb="14">
      <t>エイギョウリエキ</t>
    </rPh>
    <phoneticPr fontId="1"/>
  </si>
  <si>
    <t>※記入例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</si>
</sst>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0.0%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  <font>
      <b/>
      <sz val="10.5"/>
      <color theme="0"/>
      <name val="メイリオ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0.5"/>
      <color theme="1"/>
      <name val="メイリオ"/>
      <family val="3"/>
      <charset val="128"/>
    </font>
    <font>
      <b/>
      <sz val="10.5"/>
      <color theme="1"/>
      <name val="游ゴシック"/>
      <family val="2"/>
      <charset val="128"/>
      <scheme val="minor"/>
    </font>
    <font>
      <b/>
      <sz val="10.5"/>
      <name val="メイリオ"/>
      <family val="3"/>
      <charset val="128"/>
    </font>
    <font>
      <b/>
      <sz val="10.5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b/>
      <sz val="8"/>
      <color theme="1"/>
      <name val="メイリオ"/>
      <family val="3"/>
      <charset val="128"/>
    </font>
    <font>
      <b/>
      <sz val="8"/>
      <color theme="1"/>
      <name val="游ゴシック"/>
      <family val="2"/>
      <charset val="128"/>
      <scheme val="minor"/>
    </font>
    <font>
      <b/>
      <sz val="8"/>
      <name val="メイリオ"/>
      <family val="3"/>
      <charset val="128"/>
    </font>
    <font>
      <b/>
      <sz val="8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b/>
      <sz val="18"/>
      <name val="游ゴシック"/>
      <family val="3"/>
      <charset val="128"/>
      <scheme val="minor"/>
    </font>
    <font>
      <sz val="10"/>
      <color theme="0" tint="-0.499984740745262"/>
      <name val="メイリオ"/>
      <family val="3"/>
      <charset val="128"/>
    </font>
    <font>
      <b/>
      <sz val="10.5"/>
      <color theme="0" tint="-0.499984740745262"/>
      <name val="メイリオ"/>
      <family val="3"/>
      <charset val="128"/>
    </font>
    <font>
      <b/>
      <sz val="10.5"/>
      <color theme="0" tint="-0.499984740745262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38" fontId="3" fillId="0" borderId="0" xfId="1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4" fillId="2" borderId="3" xfId="0" applyFont="1" applyFill="1" applyBorder="1">
      <alignment vertical="center"/>
    </xf>
    <xf numFmtId="0" fontId="8" fillId="0" borderId="3" xfId="0" applyFont="1" applyBorder="1">
      <alignment vertical="center"/>
    </xf>
    <xf numFmtId="38" fontId="8" fillId="0" borderId="3" xfId="1" applyFont="1" applyFill="1" applyBorder="1">
      <alignment vertical="center"/>
    </xf>
    <xf numFmtId="38" fontId="8" fillId="0" borderId="4" xfId="1" applyFont="1" applyFill="1" applyBorder="1">
      <alignment vertical="center"/>
    </xf>
    <xf numFmtId="42" fontId="8" fillId="0" borderId="5" xfId="0" applyNumberFormat="1" applyFont="1" applyBorder="1">
      <alignment vertical="center"/>
    </xf>
    <xf numFmtId="0" fontId="9" fillId="0" borderId="0" xfId="0" applyFont="1">
      <alignment vertical="center"/>
    </xf>
    <xf numFmtId="0" fontId="8" fillId="0" borderId="1" xfId="0" applyFont="1" applyBorder="1">
      <alignment vertical="center"/>
    </xf>
    <xf numFmtId="38" fontId="8" fillId="0" borderId="1" xfId="1" applyFont="1" applyFill="1" applyBorder="1">
      <alignment vertical="center"/>
    </xf>
    <xf numFmtId="38" fontId="8" fillId="0" borderId="2" xfId="1" applyFont="1" applyFill="1" applyBorder="1">
      <alignment vertical="center"/>
    </xf>
    <xf numFmtId="42" fontId="8" fillId="0" borderId="21" xfId="0" applyNumberFormat="1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12" xfId="0" applyFont="1" applyBorder="1">
      <alignment vertical="center"/>
    </xf>
    <xf numFmtId="38" fontId="14" fillId="0" borderId="12" xfId="1" applyFont="1" applyFill="1" applyBorder="1" applyAlignment="1">
      <alignment horizontal="center" vertical="center"/>
    </xf>
    <xf numFmtId="38" fontId="14" fillId="0" borderId="13" xfId="1" applyFont="1" applyFill="1" applyBorder="1" applyAlignment="1">
      <alignment horizontal="center" vertical="center"/>
    </xf>
    <xf numFmtId="42" fontId="14" fillId="0" borderId="14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12" fillId="0" borderId="1" xfId="0" applyFont="1" applyBorder="1">
      <alignment vertical="center"/>
    </xf>
    <xf numFmtId="38" fontId="12" fillId="0" borderId="1" xfId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/>
    </xf>
    <xf numFmtId="42" fontId="12" fillId="0" borderId="21" xfId="0" applyNumberFormat="1" applyFont="1" applyBorder="1" applyAlignment="1">
      <alignment horizontal="center" vertical="center"/>
    </xf>
    <xf numFmtId="0" fontId="8" fillId="3" borderId="1" xfId="0" applyFont="1" applyFill="1" applyBorder="1">
      <alignment vertical="center"/>
    </xf>
    <xf numFmtId="38" fontId="8" fillId="3" borderId="1" xfId="1" applyFont="1" applyFill="1" applyBorder="1">
      <alignment vertical="center"/>
    </xf>
    <xf numFmtId="38" fontId="8" fillId="3" borderId="2" xfId="1" applyFont="1" applyFill="1" applyBorder="1">
      <alignment vertical="center"/>
    </xf>
    <xf numFmtId="176" fontId="8" fillId="3" borderId="2" xfId="2" applyNumberFormat="1" applyFont="1" applyFill="1" applyBorder="1">
      <alignment vertical="center"/>
    </xf>
    <xf numFmtId="42" fontId="8" fillId="3" borderId="21" xfId="0" applyNumberFormat="1" applyFont="1" applyFill="1" applyBorder="1">
      <alignment vertical="center"/>
    </xf>
    <xf numFmtId="42" fontId="8" fillId="3" borderId="2" xfId="0" applyNumberFormat="1" applyFont="1" applyFill="1" applyBorder="1">
      <alignment vertical="center"/>
    </xf>
    <xf numFmtId="0" fontId="8" fillId="4" borderId="15" xfId="0" applyFont="1" applyFill="1" applyBorder="1">
      <alignment vertical="center"/>
    </xf>
    <xf numFmtId="38" fontId="8" fillId="4" borderId="15" xfId="1" applyFont="1" applyFill="1" applyBorder="1">
      <alignment vertical="center"/>
    </xf>
    <xf numFmtId="38" fontId="8" fillId="4" borderId="16" xfId="1" applyFont="1" applyFill="1" applyBorder="1">
      <alignment vertical="center"/>
    </xf>
    <xf numFmtId="42" fontId="8" fillId="4" borderId="17" xfId="0" applyNumberFormat="1" applyFont="1" applyFill="1" applyBorder="1">
      <alignment vertical="center"/>
    </xf>
    <xf numFmtId="0" fontId="8" fillId="4" borderId="3" xfId="0" applyFont="1" applyFill="1" applyBorder="1">
      <alignment vertical="center"/>
    </xf>
    <xf numFmtId="38" fontId="8" fillId="4" borderId="3" xfId="1" applyFont="1" applyFill="1" applyBorder="1">
      <alignment vertical="center"/>
    </xf>
    <xf numFmtId="38" fontId="8" fillId="4" borderId="4" xfId="1" applyFont="1" applyFill="1" applyBorder="1">
      <alignment vertical="center"/>
    </xf>
    <xf numFmtId="38" fontId="8" fillId="4" borderId="4" xfId="1" applyFont="1" applyFill="1" applyBorder="1" applyAlignment="1">
      <alignment horizontal="right" vertical="center"/>
    </xf>
    <xf numFmtId="42" fontId="8" fillId="4" borderId="5" xfId="0" applyNumberFormat="1" applyFont="1" applyFill="1" applyBorder="1">
      <alignment vertical="center"/>
    </xf>
    <xf numFmtId="0" fontId="6" fillId="4" borderId="9" xfId="0" applyFont="1" applyFill="1" applyBorder="1">
      <alignment vertical="center"/>
    </xf>
    <xf numFmtId="0" fontId="6" fillId="4" borderId="10" xfId="0" applyFont="1" applyFill="1" applyBorder="1">
      <alignment vertical="center"/>
    </xf>
    <xf numFmtId="42" fontId="6" fillId="4" borderId="11" xfId="0" applyNumberFormat="1" applyFont="1" applyFill="1" applyBorder="1">
      <alignment vertical="center"/>
    </xf>
    <xf numFmtId="38" fontId="7" fillId="4" borderId="9" xfId="1" applyFont="1" applyFill="1" applyBorder="1">
      <alignment vertical="center"/>
    </xf>
    <xf numFmtId="0" fontId="7" fillId="4" borderId="10" xfId="0" applyFont="1" applyFill="1" applyBorder="1">
      <alignment vertical="center"/>
    </xf>
    <xf numFmtId="0" fontId="16" fillId="0" borderId="15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38" fontId="16" fillId="0" borderId="6" xfId="1" applyFont="1" applyFill="1" applyBorder="1" applyAlignment="1">
      <alignment horizontal="right" vertical="center"/>
    </xf>
    <xf numFmtId="38" fontId="16" fillId="0" borderId="7" xfId="1" applyFont="1" applyFill="1" applyBorder="1" applyAlignment="1">
      <alignment horizontal="right" vertical="center"/>
    </xf>
    <xf numFmtId="42" fontId="16" fillId="0" borderId="8" xfId="0" applyNumberFormat="1" applyFont="1" applyBorder="1">
      <alignment vertical="center"/>
    </xf>
    <xf numFmtId="38" fontId="17" fillId="0" borderId="6" xfId="1" applyFont="1" applyFill="1" applyBorder="1" applyAlignment="1">
      <alignment horizontal="right" vertical="center"/>
    </xf>
    <xf numFmtId="38" fontId="17" fillId="0" borderId="7" xfId="1" applyFont="1" applyFill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42" fontId="17" fillId="0" borderId="8" xfId="0" applyNumberFormat="1" applyFont="1" applyBorder="1">
      <alignment vertical="center"/>
    </xf>
    <xf numFmtId="0" fontId="17" fillId="0" borderId="9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5" fillId="5" borderId="0" xfId="0" applyFont="1" applyFill="1">
      <alignment vertical="center"/>
    </xf>
    <xf numFmtId="38" fontId="3" fillId="5" borderId="0" xfId="1" applyFont="1" applyFill="1" applyBorder="1">
      <alignment vertical="center"/>
    </xf>
    <xf numFmtId="0" fontId="3" fillId="5" borderId="0" xfId="0" applyFont="1" applyFill="1">
      <alignment vertical="center"/>
    </xf>
    <xf numFmtId="0" fontId="10" fillId="5" borderId="0" xfId="0" applyFont="1" applyFill="1" applyAlignment="1">
      <alignment horizontal="right"/>
    </xf>
    <xf numFmtId="0" fontId="18" fillId="6" borderId="0" xfId="0" applyFont="1" applyFill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right" vertical="center"/>
    </xf>
    <xf numFmtId="38" fontId="19" fillId="0" borderId="15" xfId="1" applyFont="1" applyFill="1" applyBorder="1" applyAlignment="1">
      <alignment horizontal="right" vertical="center"/>
    </xf>
    <xf numFmtId="38" fontId="19" fillId="0" borderId="16" xfId="1" applyFont="1" applyFill="1" applyBorder="1" applyAlignment="1">
      <alignment horizontal="right" vertical="center"/>
    </xf>
    <xf numFmtId="42" fontId="19" fillId="0" borderId="17" xfId="0" applyNumberFormat="1" applyFont="1" applyBorder="1">
      <alignment vertical="center"/>
    </xf>
    <xf numFmtId="38" fontId="19" fillId="0" borderId="15" xfId="1" applyFont="1" applyFill="1" applyBorder="1">
      <alignment vertical="center"/>
    </xf>
    <xf numFmtId="38" fontId="19" fillId="0" borderId="16" xfId="1" applyFont="1" applyFill="1" applyBorder="1">
      <alignment vertical="center"/>
    </xf>
    <xf numFmtId="0" fontId="19" fillId="0" borderId="6" xfId="0" applyFont="1" applyBorder="1" applyAlignment="1">
      <alignment horizontal="right" vertical="center"/>
    </xf>
    <xf numFmtId="38" fontId="19" fillId="0" borderId="6" xfId="1" applyFont="1" applyFill="1" applyBorder="1" applyAlignment="1">
      <alignment horizontal="right" vertical="center"/>
    </xf>
    <xf numFmtId="38" fontId="19" fillId="0" borderId="7" xfId="1" applyFont="1" applyFill="1" applyBorder="1" applyAlignment="1">
      <alignment horizontal="right" vertical="center"/>
    </xf>
    <xf numFmtId="42" fontId="19" fillId="0" borderId="8" xfId="0" applyNumberFormat="1" applyFont="1" applyBorder="1">
      <alignment vertical="center"/>
    </xf>
    <xf numFmtId="0" fontId="20" fillId="4" borderId="9" xfId="0" applyFont="1" applyFill="1" applyBorder="1">
      <alignment vertical="center"/>
    </xf>
    <xf numFmtId="0" fontId="20" fillId="4" borderId="10" xfId="0" applyFont="1" applyFill="1" applyBorder="1">
      <alignment vertical="center"/>
    </xf>
    <xf numFmtId="42" fontId="20" fillId="4" borderId="11" xfId="0" applyNumberFormat="1" applyFont="1" applyFill="1" applyBorder="1">
      <alignment vertical="center"/>
    </xf>
    <xf numFmtId="38" fontId="21" fillId="4" borderId="9" xfId="1" applyFont="1" applyFill="1" applyBorder="1">
      <alignment vertical="center"/>
    </xf>
    <xf numFmtId="0" fontId="21" fillId="4" borderId="10" xfId="0" applyFont="1" applyFill="1" applyBorder="1">
      <alignment vertical="center"/>
    </xf>
    <xf numFmtId="0" fontId="20" fillId="0" borderId="3" xfId="0" applyFont="1" applyBorder="1">
      <alignment vertical="center"/>
    </xf>
    <xf numFmtId="38" fontId="20" fillId="0" borderId="3" xfId="1" applyFont="1" applyFill="1" applyBorder="1">
      <alignment vertical="center"/>
    </xf>
    <xf numFmtId="38" fontId="20" fillId="0" borderId="4" xfId="1" applyFont="1" applyFill="1" applyBorder="1">
      <alignment vertical="center"/>
    </xf>
    <xf numFmtId="42" fontId="20" fillId="0" borderId="5" xfId="0" applyNumberFormat="1" applyFont="1" applyBorder="1">
      <alignment vertical="center"/>
    </xf>
    <xf numFmtId="0" fontId="19" fillId="0" borderId="9" xfId="0" applyFont="1" applyBorder="1" applyAlignment="1">
      <alignment horizontal="right" vertical="center"/>
    </xf>
    <xf numFmtId="38" fontId="19" fillId="0" borderId="9" xfId="1" applyFont="1" applyFill="1" applyBorder="1" applyAlignment="1">
      <alignment horizontal="right" vertical="center"/>
    </xf>
    <xf numFmtId="38" fontId="19" fillId="0" borderId="10" xfId="1" applyFont="1" applyFill="1" applyBorder="1" applyAlignment="1">
      <alignment horizontal="right" vertical="center"/>
    </xf>
    <xf numFmtId="42" fontId="19" fillId="0" borderId="11" xfId="0" applyNumberFormat="1" applyFont="1" applyBorder="1">
      <alignment vertical="center"/>
    </xf>
    <xf numFmtId="0" fontId="19" fillId="0" borderId="18" xfId="0" applyFont="1" applyBorder="1" applyAlignment="1">
      <alignment horizontal="right" vertical="center"/>
    </xf>
    <xf numFmtId="38" fontId="19" fillId="0" borderId="18" xfId="1" applyFont="1" applyFill="1" applyBorder="1" applyAlignment="1">
      <alignment horizontal="right" vertical="center"/>
    </xf>
    <xf numFmtId="38" fontId="19" fillId="0" borderId="19" xfId="1" applyFont="1" applyFill="1" applyBorder="1" applyAlignment="1">
      <alignment horizontal="right" vertical="center"/>
    </xf>
    <xf numFmtId="42" fontId="19" fillId="0" borderId="20" xfId="0" applyNumberFormat="1" applyFont="1" applyBorder="1">
      <alignment vertical="center"/>
    </xf>
    <xf numFmtId="0" fontId="20" fillId="0" borderId="1" xfId="0" applyFont="1" applyBorder="1">
      <alignment vertical="center"/>
    </xf>
    <xf numFmtId="38" fontId="20" fillId="0" borderId="1" xfId="1" applyFont="1" applyFill="1" applyBorder="1">
      <alignment vertical="center"/>
    </xf>
    <xf numFmtId="38" fontId="20" fillId="0" borderId="2" xfId="1" applyFont="1" applyFill="1" applyBorder="1">
      <alignment vertical="center"/>
    </xf>
    <xf numFmtId="42" fontId="20" fillId="0" borderId="21" xfId="0" applyNumberFormat="1" applyFont="1" applyBorder="1">
      <alignment vertical="center"/>
    </xf>
    <xf numFmtId="0" fontId="20" fillId="4" borderId="3" xfId="0" applyFont="1" applyFill="1" applyBorder="1">
      <alignment vertical="center"/>
    </xf>
    <xf numFmtId="38" fontId="20" fillId="4" borderId="3" xfId="1" applyFont="1" applyFill="1" applyBorder="1">
      <alignment vertical="center"/>
    </xf>
    <xf numFmtId="38" fontId="20" fillId="4" borderId="4" xfId="1" applyFont="1" applyFill="1" applyBorder="1">
      <alignment vertical="center"/>
    </xf>
    <xf numFmtId="38" fontId="20" fillId="4" borderId="4" xfId="1" applyFont="1" applyFill="1" applyBorder="1" applyAlignment="1">
      <alignment horizontal="right" vertical="center"/>
    </xf>
    <xf numFmtId="42" fontId="20" fillId="4" borderId="5" xfId="0" applyNumberFormat="1" applyFont="1" applyFill="1" applyBorder="1">
      <alignment vertical="center"/>
    </xf>
    <xf numFmtId="38" fontId="19" fillId="0" borderId="6" xfId="1" applyFont="1" applyFill="1" applyBorder="1">
      <alignment vertical="center"/>
    </xf>
    <xf numFmtId="38" fontId="19" fillId="0" borderId="7" xfId="1" applyFont="1" applyFill="1" applyBorder="1">
      <alignment vertical="center"/>
    </xf>
    <xf numFmtId="0" fontId="20" fillId="3" borderId="1" xfId="0" applyFont="1" applyFill="1" applyBorder="1">
      <alignment vertical="center"/>
    </xf>
    <xf numFmtId="38" fontId="20" fillId="3" borderId="1" xfId="1" applyFont="1" applyFill="1" applyBorder="1">
      <alignment vertical="center"/>
    </xf>
    <xf numFmtId="38" fontId="20" fillId="3" borderId="2" xfId="1" applyFont="1" applyFill="1" applyBorder="1">
      <alignment vertical="center"/>
    </xf>
    <xf numFmtId="176" fontId="20" fillId="3" borderId="2" xfId="2" applyNumberFormat="1" applyFont="1" applyFill="1" applyBorder="1">
      <alignment vertical="center"/>
    </xf>
    <xf numFmtId="42" fontId="20" fillId="3" borderId="21" xfId="0" applyNumberFormat="1" applyFont="1" applyFill="1" applyBorder="1">
      <alignment vertical="center"/>
    </xf>
    <xf numFmtId="0" fontId="20" fillId="4" borderId="15" xfId="0" applyFont="1" applyFill="1" applyBorder="1">
      <alignment vertical="center"/>
    </xf>
    <xf numFmtId="38" fontId="20" fillId="4" borderId="15" xfId="1" applyFont="1" applyFill="1" applyBorder="1">
      <alignment vertical="center"/>
    </xf>
    <xf numFmtId="38" fontId="20" fillId="4" borderId="16" xfId="1" applyFont="1" applyFill="1" applyBorder="1">
      <alignment vertical="center"/>
    </xf>
    <xf numFmtId="42" fontId="20" fillId="4" borderId="17" xfId="0" applyNumberFormat="1" applyFont="1" applyFill="1" applyBorder="1">
      <alignment vertical="center"/>
    </xf>
    <xf numFmtId="42" fontId="20" fillId="3" borderId="2" xfId="0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440E6-28E5-4279-B333-822BF322D4D5}">
  <sheetPr>
    <pageSetUpPr fitToPage="1"/>
  </sheetPr>
  <dimension ref="A1:M37"/>
  <sheetViews>
    <sheetView tabSelected="1" zoomScaleNormal="100" zoomScaleSheetLayoutView="120" workbookViewId="0">
      <selection activeCell="C4" sqref="C4"/>
    </sheetView>
  </sheetViews>
  <sheetFormatPr defaultColWidth="8.69921875" defaultRowHeight="18" x14ac:dyDescent="0.45"/>
  <cols>
    <col min="1" max="1" width="30.59765625" style="2" customWidth="1"/>
    <col min="2" max="4" width="8.09765625" style="1" customWidth="1"/>
    <col min="5" max="5" width="15.59765625" style="2" customWidth="1"/>
    <col min="6" max="8" width="8.09765625" style="1" customWidth="1"/>
    <col min="9" max="9" width="15.59765625" style="2" customWidth="1"/>
    <col min="10" max="12" width="8.09765625" style="1" customWidth="1"/>
    <col min="13" max="13" width="15.59765625" style="2" customWidth="1"/>
    <col min="14" max="16384" width="8.69921875" style="2"/>
  </cols>
  <sheetData>
    <row r="1" spans="1:13" ht="22.2" x14ac:dyDescent="0.45">
      <c r="A1" s="57" t="s">
        <v>23</v>
      </c>
      <c r="B1" s="58"/>
      <c r="C1" s="58"/>
      <c r="D1" s="58"/>
      <c r="E1" s="59"/>
      <c r="F1" s="58"/>
      <c r="G1" s="58"/>
      <c r="H1" s="58"/>
      <c r="I1" s="59"/>
      <c r="J1" s="58"/>
      <c r="K1" s="58"/>
      <c r="L1" s="58"/>
      <c r="M1" s="59"/>
    </row>
    <row r="2" spans="1:13" x14ac:dyDescent="0.45">
      <c r="A2" s="4"/>
      <c r="B2" s="62" t="s">
        <v>20</v>
      </c>
      <c r="C2" s="63"/>
      <c r="D2" s="63"/>
      <c r="E2" s="64"/>
      <c r="F2" s="62" t="s">
        <v>21</v>
      </c>
      <c r="G2" s="63"/>
      <c r="H2" s="63"/>
      <c r="I2" s="64"/>
      <c r="J2" s="62" t="s">
        <v>22</v>
      </c>
      <c r="K2" s="63"/>
      <c r="L2" s="63"/>
      <c r="M2" s="64"/>
    </row>
    <row r="3" spans="1:13" s="16" customFormat="1" ht="13.2" x14ac:dyDescent="0.45">
      <c r="A3" s="22"/>
      <c r="B3" s="23" t="s">
        <v>0</v>
      </c>
      <c r="C3" s="24" t="s">
        <v>1</v>
      </c>
      <c r="D3" s="24" t="s">
        <v>2</v>
      </c>
      <c r="E3" s="25"/>
      <c r="F3" s="23" t="s">
        <v>0</v>
      </c>
      <c r="G3" s="24" t="s">
        <v>1</v>
      </c>
      <c r="H3" s="24" t="s">
        <v>2</v>
      </c>
      <c r="I3" s="25"/>
      <c r="J3" s="23" t="s">
        <v>0</v>
      </c>
      <c r="K3" s="24" t="s">
        <v>1</v>
      </c>
      <c r="L3" s="24" t="s">
        <v>2</v>
      </c>
      <c r="M3" s="25"/>
    </row>
    <row r="4" spans="1:13" s="14" customFormat="1" ht="16.2" x14ac:dyDescent="0.45">
      <c r="A4" s="46"/>
      <c r="B4" s="48"/>
      <c r="C4" s="49"/>
      <c r="D4" s="49"/>
      <c r="E4" s="50">
        <f t="shared" ref="E4:E6" si="0">B4*C4*D4</f>
        <v>0</v>
      </c>
      <c r="F4" s="48"/>
      <c r="G4" s="49"/>
      <c r="H4" s="49"/>
      <c r="I4" s="50">
        <f t="shared" ref="I4" si="1">F4*G4*H4</f>
        <v>0</v>
      </c>
      <c r="J4" s="48"/>
      <c r="K4" s="49"/>
      <c r="L4" s="49"/>
      <c r="M4" s="50">
        <f t="shared" ref="M4:M6" si="2">J4*K4*L4</f>
        <v>0</v>
      </c>
    </row>
    <row r="5" spans="1:13" s="14" customFormat="1" ht="16.2" x14ac:dyDescent="0.45">
      <c r="A5" s="47"/>
      <c r="B5" s="48"/>
      <c r="C5" s="49"/>
      <c r="D5" s="49"/>
      <c r="E5" s="50">
        <f t="shared" si="0"/>
        <v>0</v>
      </c>
      <c r="F5" s="48"/>
      <c r="G5" s="49"/>
      <c r="H5" s="49"/>
      <c r="I5" s="50">
        <f>F5*G5*H5</f>
        <v>0</v>
      </c>
      <c r="J5" s="48"/>
      <c r="K5" s="49"/>
      <c r="L5" s="49"/>
      <c r="M5" s="50">
        <f t="shared" si="2"/>
        <v>0</v>
      </c>
    </row>
    <row r="6" spans="1:13" s="14" customFormat="1" ht="16.2" x14ac:dyDescent="0.45">
      <c r="A6" s="47"/>
      <c r="B6" s="48"/>
      <c r="C6" s="49"/>
      <c r="D6" s="49"/>
      <c r="E6" s="50">
        <f t="shared" si="0"/>
        <v>0</v>
      </c>
      <c r="F6" s="48"/>
      <c r="G6" s="49"/>
      <c r="H6" s="49"/>
      <c r="I6" s="50">
        <f t="shared" ref="I6" si="3">F6*G6*H6</f>
        <v>0</v>
      </c>
      <c r="J6" s="48"/>
      <c r="K6" s="49"/>
      <c r="L6" s="49"/>
      <c r="M6" s="50">
        <f t="shared" si="2"/>
        <v>0</v>
      </c>
    </row>
    <row r="7" spans="1:13" s="3" customFormat="1" x14ac:dyDescent="0.45">
      <c r="A7" s="41" t="s">
        <v>36</v>
      </c>
      <c r="B7" s="41"/>
      <c r="C7" s="42"/>
      <c r="D7" s="42"/>
      <c r="E7" s="43">
        <f>SUM(E4:E6)</f>
        <v>0</v>
      </c>
      <c r="F7" s="44"/>
      <c r="G7" s="45"/>
      <c r="H7" s="45"/>
      <c r="I7" s="43">
        <f>SUM(I4:I6)</f>
        <v>0</v>
      </c>
      <c r="J7" s="44"/>
      <c r="K7" s="45"/>
      <c r="L7" s="45"/>
      <c r="M7" s="43">
        <f>SUM(M4:M6)</f>
        <v>0</v>
      </c>
    </row>
    <row r="8" spans="1:13" ht="22.2" x14ac:dyDescent="0.45">
      <c r="A8" s="57" t="s">
        <v>24</v>
      </c>
      <c r="B8" s="58"/>
      <c r="C8" s="58"/>
      <c r="D8" s="58"/>
      <c r="E8" s="59"/>
      <c r="F8" s="58"/>
      <c r="G8" s="58"/>
      <c r="H8" s="58"/>
      <c r="I8" s="59"/>
      <c r="J8" s="58"/>
      <c r="K8" s="58"/>
      <c r="L8" s="58"/>
      <c r="M8" s="59"/>
    </row>
    <row r="9" spans="1:13" x14ac:dyDescent="0.45">
      <c r="A9" s="4"/>
      <c r="B9" s="65" t="s">
        <v>20</v>
      </c>
      <c r="C9" s="66"/>
      <c r="D9" s="66"/>
      <c r="E9" s="67"/>
      <c r="F9" s="65" t="s">
        <v>21</v>
      </c>
      <c r="G9" s="66"/>
      <c r="H9" s="66"/>
      <c r="I9" s="67"/>
      <c r="J9" s="65" t="s">
        <v>22</v>
      </c>
      <c r="K9" s="66"/>
      <c r="L9" s="66"/>
      <c r="M9" s="67"/>
    </row>
    <row r="10" spans="1:13" s="21" customFormat="1" ht="13.2" x14ac:dyDescent="0.45">
      <c r="A10" s="17"/>
      <c r="B10" s="18" t="s">
        <v>0</v>
      </c>
      <c r="C10" s="19" t="s">
        <v>1</v>
      </c>
      <c r="D10" s="19" t="s">
        <v>2</v>
      </c>
      <c r="E10" s="20"/>
      <c r="F10" s="18" t="s">
        <v>0</v>
      </c>
      <c r="G10" s="19" t="s">
        <v>1</v>
      </c>
      <c r="H10" s="19" t="s">
        <v>2</v>
      </c>
      <c r="I10" s="20"/>
      <c r="J10" s="18" t="s">
        <v>0</v>
      </c>
      <c r="K10" s="19" t="s">
        <v>1</v>
      </c>
      <c r="L10" s="19" t="s">
        <v>2</v>
      </c>
      <c r="M10" s="20"/>
    </row>
    <row r="11" spans="1:13" s="9" customFormat="1" x14ac:dyDescent="0.45">
      <c r="A11" s="5" t="s">
        <v>6</v>
      </c>
      <c r="B11" s="6"/>
      <c r="C11" s="7"/>
      <c r="D11" s="7"/>
      <c r="E11" s="8">
        <f>SUM(E12:E14)</f>
        <v>0</v>
      </c>
      <c r="F11" s="6"/>
      <c r="G11" s="7"/>
      <c r="H11" s="7"/>
      <c r="I11" s="8">
        <f>SUM(I12:I14)</f>
        <v>0</v>
      </c>
      <c r="J11" s="6"/>
      <c r="K11" s="7"/>
      <c r="L11" s="7"/>
      <c r="M11" s="8">
        <f>SUM(M12:M14)</f>
        <v>0</v>
      </c>
    </row>
    <row r="12" spans="1:13" s="15" customFormat="1" ht="16.2" x14ac:dyDescent="0.45">
      <c r="A12" s="53"/>
      <c r="B12" s="51"/>
      <c r="C12" s="52"/>
      <c r="D12" s="52"/>
      <c r="E12" s="54">
        <f t="shared" ref="E12" si="4">B12*C12*D12</f>
        <v>0</v>
      </c>
      <c r="F12" s="51"/>
      <c r="G12" s="52"/>
      <c r="H12" s="52"/>
      <c r="I12" s="54">
        <f t="shared" ref="I12:I14" si="5">F12*G12*H12</f>
        <v>0</v>
      </c>
      <c r="J12" s="51"/>
      <c r="K12" s="52"/>
      <c r="L12" s="52"/>
      <c r="M12" s="54">
        <f t="shared" ref="M12:M14" si="6">J12*K12*L12</f>
        <v>0</v>
      </c>
    </row>
    <row r="13" spans="1:13" s="15" customFormat="1" ht="16.2" x14ac:dyDescent="0.45">
      <c r="A13" s="53"/>
      <c r="B13" s="51"/>
      <c r="C13" s="52"/>
      <c r="D13" s="52"/>
      <c r="E13" s="54">
        <f t="shared" ref="E13" si="7">B13*C13*D13</f>
        <v>0</v>
      </c>
      <c r="F13" s="51"/>
      <c r="G13" s="52"/>
      <c r="H13" s="52"/>
      <c r="I13" s="54">
        <f t="shared" si="5"/>
        <v>0</v>
      </c>
      <c r="J13" s="51"/>
      <c r="K13" s="52"/>
      <c r="L13" s="52"/>
      <c r="M13" s="54">
        <f t="shared" si="6"/>
        <v>0</v>
      </c>
    </row>
    <row r="14" spans="1:13" s="15" customFormat="1" ht="16.2" x14ac:dyDescent="0.45">
      <c r="A14" s="55"/>
      <c r="B14" s="51"/>
      <c r="C14" s="52"/>
      <c r="D14" s="52"/>
      <c r="E14" s="54">
        <f t="shared" ref="E14" si="8">B14*C14*D14</f>
        <v>0</v>
      </c>
      <c r="F14" s="51"/>
      <c r="G14" s="52"/>
      <c r="H14" s="52"/>
      <c r="I14" s="54">
        <f t="shared" si="5"/>
        <v>0</v>
      </c>
      <c r="J14" s="51"/>
      <c r="K14" s="52"/>
      <c r="L14" s="52"/>
      <c r="M14" s="54">
        <f t="shared" si="6"/>
        <v>0</v>
      </c>
    </row>
    <row r="15" spans="1:13" s="9" customFormat="1" x14ac:dyDescent="0.45">
      <c r="A15" s="5" t="s">
        <v>7</v>
      </c>
      <c r="B15" s="6"/>
      <c r="C15" s="7"/>
      <c r="D15" s="7"/>
      <c r="E15" s="8">
        <f>SUM(E16:E19)</f>
        <v>0</v>
      </c>
      <c r="F15" s="6"/>
      <c r="G15" s="7"/>
      <c r="H15" s="7"/>
      <c r="I15" s="8">
        <f>SUM(I16:I19)</f>
        <v>0</v>
      </c>
      <c r="J15" s="6"/>
      <c r="K15" s="7"/>
      <c r="L15" s="7"/>
      <c r="M15" s="8">
        <f>SUM(M16:M19)</f>
        <v>0</v>
      </c>
    </row>
    <row r="16" spans="1:13" s="15" customFormat="1" ht="16.2" x14ac:dyDescent="0.45">
      <c r="A16" s="53"/>
      <c r="B16" s="51"/>
      <c r="C16" s="52"/>
      <c r="D16" s="52"/>
      <c r="E16" s="54">
        <f t="shared" ref="E16:E19" si="9">B16*C16*D16</f>
        <v>0</v>
      </c>
      <c r="F16" s="51"/>
      <c r="G16" s="52"/>
      <c r="H16" s="52"/>
      <c r="I16" s="54">
        <f t="shared" ref="I16:I19" si="10">F16*G16*H16</f>
        <v>0</v>
      </c>
      <c r="J16" s="51"/>
      <c r="K16" s="52"/>
      <c r="L16" s="52"/>
      <c r="M16" s="54">
        <f t="shared" ref="M16:M19" si="11">J16*K16*L16</f>
        <v>0</v>
      </c>
    </row>
    <row r="17" spans="1:13" s="15" customFormat="1" ht="16.2" x14ac:dyDescent="0.45">
      <c r="A17" s="53"/>
      <c r="B17" s="51"/>
      <c r="C17" s="52"/>
      <c r="D17" s="52"/>
      <c r="E17" s="54">
        <f t="shared" si="9"/>
        <v>0</v>
      </c>
      <c r="F17" s="51"/>
      <c r="G17" s="52"/>
      <c r="H17" s="52"/>
      <c r="I17" s="54">
        <f t="shared" si="10"/>
        <v>0</v>
      </c>
      <c r="J17" s="51"/>
      <c r="K17" s="52"/>
      <c r="L17" s="52"/>
      <c r="M17" s="54">
        <f t="shared" si="11"/>
        <v>0</v>
      </c>
    </row>
    <row r="18" spans="1:13" s="15" customFormat="1" ht="16.2" x14ac:dyDescent="0.45">
      <c r="A18" s="53"/>
      <c r="B18" s="51"/>
      <c r="C18" s="52"/>
      <c r="D18" s="52"/>
      <c r="E18" s="54">
        <f t="shared" si="9"/>
        <v>0</v>
      </c>
      <c r="F18" s="51"/>
      <c r="G18" s="52"/>
      <c r="H18" s="52"/>
      <c r="I18" s="54">
        <f t="shared" si="10"/>
        <v>0</v>
      </c>
      <c r="J18" s="51"/>
      <c r="K18" s="52"/>
      <c r="L18" s="52"/>
      <c r="M18" s="54">
        <f t="shared" si="11"/>
        <v>0</v>
      </c>
    </row>
    <row r="19" spans="1:13" s="15" customFormat="1" ht="16.2" x14ac:dyDescent="0.45">
      <c r="A19" s="56"/>
      <c r="B19" s="51"/>
      <c r="C19" s="52"/>
      <c r="D19" s="52"/>
      <c r="E19" s="54">
        <f t="shared" si="9"/>
        <v>0</v>
      </c>
      <c r="F19" s="51"/>
      <c r="G19" s="52"/>
      <c r="H19" s="52"/>
      <c r="I19" s="54">
        <f t="shared" si="10"/>
        <v>0</v>
      </c>
      <c r="J19" s="51"/>
      <c r="K19" s="52"/>
      <c r="L19" s="52"/>
      <c r="M19" s="54">
        <f t="shared" si="11"/>
        <v>0</v>
      </c>
    </row>
    <row r="20" spans="1:13" s="9" customFormat="1" x14ac:dyDescent="0.45">
      <c r="A20" s="10" t="s">
        <v>8</v>
      </c>
      <c r="B20" s="11"/>
      <c r="C20" s="12"/>
      <c r="D20" s="12"/>
      <c r="E20" s="13">
        <f>SUM(E11,E15)</f>
        <v>0</v>
      </c>
      <c r="F20" s="11"/>
      <c r="G20" s="12"/>
      <c r="H20" s="12"/>
      <c r="I20" s="13">
        <f>SUM(I11,I15)</f>
        <v>0</v>
      </c>
      <c r="J20" s="11"/>
      <c r="K20" s="12"/>
      <c r="L20" s="12"/>
      <c r="M20" s="13">
        <f>SUM(M11,M15)</f>
        <v>0</v>
      </c>
    </row>
    <row r="21" spans="1:13" s="9" customFormat="1" x14ac:dyDescent="0.45">
      <c r="A21" s="36" t="s">
        <v>9</v>
      </c>
      <c r="B21" s="37"/>
      <c r="C21" s="38"/>
      <c r="D21" s="39"/>
      <c r="E21" s="40">
        <f>SUM(E22:E31)</f>
        <v>0</v>
      </c>
      <c r="F21" s="37"/>
      <c r="G21" s="38"/>
      <c r="H21" s="39"/>
      <c r="I21" s="40">
        <f>SUM(I22:I31)</f>
        <v>0</v>
      </c>
      <c r="J21" s="37"/>
      <c r="K21" s="38"/>
      <c r="L21" s="39"/>
      <c r="M21" s="40">
        <f>SUM(M22:M31)</f>
        <v>0</v>
      </c>
    </row>
    <row r="22" spans="1:13" s="15" customFormat="1" ht="16.2" x14ac:dyDescent="0.45">
      <c r="A22" s="53"/>
      <c r="B22" s="51"/>
      <c r="C22" s="52"/>
      <c r="D22" s="52"/>
      <c r="E22" s="54">
        <f t="shared" ref="E22:E31" si="12">B22*C22*D22</f>
        <v>0</v>
      </c>
      <c r="F22" s="51"/>
      <c r="G22" s="52"/>
      <c r="H22" s="52"/>
      <c r="I22" s="54">
        <f t="shared" ref="I22:I31" si="13">F22*G22*H22</f>
        <v>0</v>
      </c>
      <c r="J22" s="51"/>
      <c r="K22" s="52"/>
      <c r="L22" s="52"/>
      <c r="M22" s="54">
        <f t="shared" ref="M22:M31" si="14">J22*K22*L22</f>
        <v>0</v>
      </c>
    </row>
    <row r="23" spans="1:13" s="15" customFormat="1" ht="16.2" x14ac:dyDescent="0.45">
      <c r="A23" s="53"/>
      <c r="B23" s="51"/>
      <c r="C23" s="52"/>
      <c r="D23" s="52"/>
      <c r="E23" s="54">
        <f t="shared" si="12"/>
        <v>0</v>
      </c>
      <c r="F23" s="51"/>
      <c r="G23" s="52"/>
      <c r="H23" s="52"/>
      <c r="I23" s="54">
        <f t="shared" si="13"/>
        <v>0</v>
      </c>
      <c r="J23" s="51"/>
      <c r="K23" s="52"/>
      <c r="L23" s="52"/>
      <c r="M23" s="54">
        <f t="shared" si="14"/>
        <v>0</v>
      </c>
    </row>
    <row r="24" spans="1:13" s="15" customFormat="1" ht="16.2" x14ac:dyDescent="0.45">
      <c r="A24" s="53"/>
      <c r="B24" s="51"/>
      <c r="C24" s="52"/>
      <c r="D24" s="52"/>
      <c r="E24" s="54">
        <f t="shared" si="12"/>
        <v>0</v>
      </c>
      <c r="F24" s="51"/>
      <c r="G24" s="52"/>
      <c r="H24" s="52"/>
      <c r="I24" s="54">
        <f t="shared" si="13"/>
        <v>0</v>
      </c>
      <c r="J24" s="51"/>
      <c r="K24" s="52"/>
      <c r="L24" s="52"/>
      <c r="M24" s="54">
        <f t="shared" si="14"/>
        <v>0</v>
      </c>
    </row>
    <row r="25" spans="1:13" s="15" customFormat="1" ht="16.2" x14ac:dyDescent="0.45">
      <c r="A25" s="53"/>
      <c r="B25" s="51"/>
      <c r="C25" s="52"/>
      <c r="D25" s="52"/>
      <c r="E25" s="54">
        <f t="shared" si="12"/>
        <v>0</v>
      </c>
      <c r="F25" s="51"/>
      <c r="G25" s="52"/>
      <c r="H25" s="52"/>
      <c r="I25" s="54">
        <f t="shared" si="13"/>
        <v>0</v>
      </c>
      <c r="J25" s="51"/>
      <c r="K25" s="52"/>
      <c r="L25" s="52"/>
      <c r="M25" s="54">
        <f t="shared" si="14"/>
        <v>0</v>
      </c>
    </row>
    <row r="26" spans="1:13" s="15" customFormat="1" ht="16.2" x14ac:dyDescent="0.45">
      <c r="A26" s="53"/>
      <c r="B26" s="51"/>
      <c r="C26" s="52"/>
      <c r="D26" s="52"/>
      <c r="E26" s="54">
        <f t="shared" si="12"/>
        <v>0</v>
      </c>
      <c r="F26" s="51"/>
      <c r="G26" s="52"/>
      <c r="H26" s="52"/>
      <c r="I26" s="54">
        <f t="shared" si="13"/>
        <v>0</v>
      </c>
      <c r="J26" s="51"/>
      <c r="K26" s="52"/>
      <c r="L26" s="52"/>
      <c r="M26" s="54">
        <f t="shared" si="14"/>
        <v>0</v>
      </c>
    </row>
    <row r="27" spans="1:13" s="15" customFormat="1" ht="16.2" x14ac:dyDescent="0.45">
      <c r="A27" s="53"/>
      <c r="B27" s="51"/>
      <c r="C27" s="52"/>
      <c r="D27" s="52"/>
      <c r="E27" s="54">
        <f t="shared" si="12"/>
        <v>0</v>
      </c>
      <c r="F27" s="51"/>
      <c r="G27" s="52"/>
      <c r="H27" s="52"/>
      <c r="I27" s="54">
        <f t="shared" si="13"/>
        <v>0</v>
      </c>
      <c r="J27" s="51"/>
      <c r="K27" s="52"/>
      <c r="L27" s="52"/>
      <c r="M27" s="54">
        <f t="shared" si="14"/>
        <v>0</v>
      </c>
    </row>
    <row r="28" spans="1:13" s="15" customFormat="1" ht="16.2" x14ac:dyDescent="0.45">
      <c r="A28" s="53"/>
      <c r="B28" s="51"/>
      <c r="C28" s="52"/>
      <c r="D28" s="52"/>
      <c r="E28" s="54">
        <f t="shared" si="12"/>
        <v>0</v>
      </c>
      <c r="F28" s="51"/>
      <c r="G28" s="52"/>
      <c r="H28" s="52"/>
      <c r="I28" s="54">
        <f t="shared" si="13"/>
        <v>0</v>
      </c>
      <c r="J28" s="51"/>
      <c r="K28" s="52"/>
      <c r="L28" s="52"/>
      <c r="M28" s="54">
        <f t="shared" si="14"/>
        <v>0</v>
      </c>
    </row>
    <row r="29" spans="1:13" s="15" customFormat="1" ht="16.2" x14ac:dyDescent="0.45">
      <c r="A29" s="53"/>
      <c r="B29" s="51"/>
      <c r="C29" s="52"/>
      <c r="D29" s="52"/>
      <c r="E29" s="54">
        <f t="shared" si="12"/>
        <v>0</v>
      </c>
      <c r="F29" s="51"/>
      <c r="G29" s="52"/>
      <c r="H29" s="52"/>
      <c r="I29" s="54">
        <f t="shared" si="13"/>
        <v>0</v>
      </c>
      <c r="J29" s="51"/>
      <c r="K29" s="52"/>
      <c r="L29" s="52"/>
      <c r="M29" s="54">
        <f t="shared" si="14"/>
        <v>0</v>
      </c>
    </row>
    <row r="30" spans="1:13" s="15" customFormat="1" ht="16.2" x14ac:dyDescent="0.45">
      <c r="A30" s="53"/>
      <c r="B30" s="51"/>
      <c r="C30" s="52"/>
      <c r="D30" s="52"/>
      <c r="E30" s="54">
        <f t="shared" si="12"/>
        <v>0</v>
      </c>
      <c r="F30" s="51"/>
      <c r="G30" s="52"/>
      <c r="H30" s="52"/>
      <c r="I30" s="54">
        <f t="shared" si="13"/>
        <v>0</v>
      </c>
      <c r="J30" s="51"/>
      <c r="K30" s="52"/>
      <c r="L30" s="52"/>
      <c r="M30" s="54">
        <f t="shared" si="14"/>
        <v>0</v>
      </c>
    </row>
    <row r="31" spans="1:13" s="15" customFormat="1" ht="16.2" x14ac:dyDescent="0.45">
      <c r="A31" s="55"/>
      <c r="B31" s="51"/>
      <c r="C31" s="52"/>
      <c r="D31" s="52"/>
      <c r="E31" s="54">
        <f t="shared" si="12"/>
        <v>0</v>
      </c>
      <c r="F31" s="51"/>
      <c r="G31" s="52"/>
      <c r="H31" s="52"/>
      <c r="I31" s="54">
        <f t="shared" si="13"/>
        <v>0</v>
      </c>
      <c r="J31" s="51"/>
      <c r="K31" s="52"/>
      <c r="L31" s="52"/>
      <c r="M31" s="54">
        <f t="shared" si="14"/>
        <v>0</v>
      </c>
    </row>
    <row r="32" spans="1:13" s="9" customFormat="1" ht="18" customHeight="1" x14ac:dyDescent="0.45">
      <c r="A32" s="26" t="s">
        <v>37</v>
      </c>
      <c r="B32" s="27"/>
      <c r="C32" s="28"/>
      <c r="D32" s="29" t="e">
        <f>E32/E20</f>
        <v>#DIV/0!</v>
      </c>
      <c r="E32" s="30">
        <f>E20-E21</f>
        <v>0</v>
      </c>
      <c r="F32" s="27"/>
      <c r="G32" s="28"/>
      <c r="H32" s="29" t="e">
        <f>I32/I20</f>
        <v>#DIV/0!</v>
      </c>
      <c r="I32" s="30">
        <f>I20-I21</f>
        <v>0</v>
      </c>
      <c r="J32" s="27"/>
      <c r="K32" s="28"/>
      <c r="L32" s="29" t="e">
        <f>M32/M20</f>
        <v>#DIV/0!</v>
      </c>
      <c r="M32" s="30">
        <f>M20-M21</f>
        <v>0</v>
      </c>
    </row>
    <row r="33" spans="1:13" s="9" customFormat="1" x14ac:dyDescent="0.45">
      <c r="A33" s="32" t="s">
        <v>35</v>
      </c>
      <c r="B33" s="33"/>
      <c r="C33" s="34"/>
      <c r="D33" s="34"/>
      <c r="E33" s="35">
        <f>SUM(E34:E36)</f>
        <v>0</v>
      </c>
      <c r="F33" s="33"/>
      <c r="G33" s="34"/>
      <c r="H33" s="34"/>
      <c r="I33" s="35">
        <f>SUM(I34:I36)</f>
        <v>0</v>
      </c>
      <c r="J33" s="33"/>
      <c r="K33" s="34"/>
      <c r="L33" s="34"/>
      <c r="M33" s="35">
        <f>SUM(M34:M36)</f>
        <v>0</v>
      </c>
    </row>
    <row r="34" spans="1:13" s="15" customFormat="1" ht="16.2" x14ac:dyDescent="0.45">
      <c r="A34" s="53"/>
      <c r="B34" s="51"/>
      <c r="C34" s="52"/>
      <c r="D34" s="52"/>
      <c r="E34" s="54">
        <f t="shared" ref="E34:E36" si="15">B34*C34*D34</f>
        <v>0</v>
      </c>
      <c r="F34" s="51"/>
      <c r="G34" s="52"/>
      <c r="H34" s="52"/>
      <c r="I34" s="54">
        <f t="shared" ref="I34:I36" si="16">F34*G34*H34</f>
        <v>0</v>
      </c>
      <c r="J34" s="51"/>
      <c r="K34" s="52"/>
      <c r="L34" s="52"/>
      <c r="M34" s="54">
        <f t="shared" ref="M34:M36" si="17">J34*K34*L34</f>
        <v>0</v>
      </c>
    </row>
    <row r="35" spans="1:13" s="15" customFormat="1" ht="16.2" x14ac:dyDescent="0.45">
      <c r="A35" s="53"/>
      <c r="B35" s="51"/>
      <c r="C35" s="52"/>
      <c r="D35" s="52"/>
      <c r="E35" s="54">
        <f t="shared" si="15"/>
        <v>0</v>
      </c>
      <c r="F35" s="51"/>
      <c r="G35" s="52"/>
      <c r="H35" s="52"/>
      <c r="I35" s="54">
        <f t="shared" si="16"/>
        <v>0</v>
      </c>
      <c r="J35" s="51"/>
      <c r="K35" s="52"/>
      <c r="L35" s="52"/>
      <c r="M35" s="54">
        <f t="shared" si="17"/>
        <v>0</v>
      </c>
    </row>
    <row r="36" spans="1:13" s="15" customFormat="1" ht="16.2" x14ac:dyDescent="0.45">
      <c r="A36" s="55"/>
      <c r="B36" s="51"/>
      <c r="C36" s="52"/>
      <c r="D36" s="52"/>
      <c r="E36" s="54">
        <f t="shared" si="15"/>
        <v>0</v>
      </c>
      <c r="F36" s="51"/>
      <c r="G36" s="52"/>
      <c r="H36" s="52"/>
      <c r="I36" s="54">
        <f t="shared" si="16"/>
        <v>0</v>
      </c>
      <c r="J36" s="51"/>
      <c r="K36" s="52"/>
      <c r="L36" s="52"/>
      <c r="M36" s="54">
        <f t="shared" si="17"/>
        <v>0</v>
      </c>
    </row>
    <row r="37" spans="1:13" s="3" customFormat="1" x14ac:dyDescent="0.45">
      <c r="A37" s="26" t="s">
        <v>38</v>
      </c>
      <c r="B37" s="27"/>
      <c r="C37" s="28"/>
      <c r="D37" s="29" t="e">
        <f>E37/E20</f>
        <v>#DIV/0!</v>
      </c>
      <c r="E37" s="30">
        <f>E32-E33</f>
        <v>0</v>
      </c>
      <c r="F37" s="28"/>
      <c r="G37" s="28"/>
      <c r="H37" s="29" t="e">
        <f>I37/I20</f>
        <v>#DIV/0!</v>
      </c>
      <c r="I37" s="31">
        <f>I32-I33</f>
        <v>0</v>
      </c>
      <c r="J37" s="27"/>
      <c r="K37" s="28"/>
      <c r="L37" s="29" t="e">
        <f>M37/M20</f>
        <v>#DIV/0!</v>
      </c>
      <c r="M37" s="30">
        <f>M32-M33</f>
        <v>0</v>
      </c>
    </row>
  </sheetData>
  <mergeCells count="6">
    <mergeCell ref="B2:E2"/>
    <mergeCell ref="F2:I2"/>
    <mergeCell ref="J2:M2"/>
    <mergeCell ref="B9:E9"/>
    <mergeCell ref="F9:I9"/>
    <mergeCell ref="J9:M9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37"/>
  <sheetViews>
    <sheetView zoomScaleNormal="100" zoomScaleSheetLayoutView="120" workbookViewId="0">
      <selection activeCell="D19" sqref="D19"/>
    </sheetView>
  </sheetViews>
  <sheetFormatPr defaultColWidth="8.69921875" defaultRowHeight="18" x14ac:dyDescent="0.45"/>
  <cols>
    <col min="1" max="1" width="30.59765625" style="2" customWidth="1"/>
    <col min="2" max="4" width="8.09765625" style="1" customWidth="1"/>
    <col min="5" max="5" width="15.59765625" style="2" customWidth="1"/>
    <col min="6" max="8" width="8.09765625" style="1" customWidth="1"/>
    <col min="9" max="9" width="15.59765625" style="2" customWidth="1"/>
    <col min="10" max="12" width="8.09765625" style="1" customWidth="1"/>
    <col min="13" max="13" width="15.59765625" style="2" customWidth="1"/>
    <col min="14" max="16384" width="8.69921875" style="2"/>
  </cols>
  <sheetData>
    <row r="1" spans="1:13" ht="28.8" x14ac:dyDescent="0.7">
      <c r="A1" s="57" t="s">
        <v>23</v>
      </c>
      <c r="B1" s="58"/>
      <c r="C1" s="58"/>
      <c r="D1" s="58"/>
      <c r="E1" s="59"/>
      <c r="F1" s="58"/>
      <c r="G1" s="58"/>
      <c r="H1" s="58"/>
      <c r="I1" s="59"/>
      <c r="J1" s="58"/>
      <c r="K1" s="58"/>
      <c r="L1" s="58"/>
      <c r="M1" s="61" t="s">
        <v>39</v>
      </c>
    </row>
    <row r="2" spans="1:13" x14ac:dyDescent="0.45">
      <c r="A2" s="4"/>
      <c r="B2" s="62" t="s">
        <v>20</v>
      </c>
      <c r="C2" s="63"/>
      <c r="D2" s="63"/>
      <c r="E2" s="64"/>
      <c r="F2" s="62" t="s">
        <v>21</v>
      </c>
      <c r="G2" s="63"/>
      <c r="H2" s="63"/>
      <c r="I2" s="64"/>
      <c r="J2" s="62" t="s">
        <v>22</v>
      </c>
      <c r="K2" s="63"/>
      <c r="L2" s="63"/>
      <c r="M2" s="64"/>
    </row>
    <row r="3" spans="1:13" s="16" customFormat="1" ht="13.2" x14ac:dyDescent="0.45">
      <c r="A3" s="22"/>
      <c r="B3" s="23" t="s">
        <v>0</v>
      </c>
      <c r="C3" s="24" t="s">
        <v>1</v>
      </c>
      <c r="D3" s="24" t="s">
        <v>2</v>
      </c>
      <c r="E3" s="25"/>
      <c r="F3" s="23" t="s">
        <v>0</v>
      </c>
      <c r="G3" s="24" t="s">
        <v>1</v>
      </c>
      <c r="H3" s="24" t="s">
        <v>2</v>
      </c>
      <c r="I3" s="25"/>
      <c r="J3" s="23" t="s">
        <v>0</v>
      </c>
      <c r="K3" s="24" t="s">
        <v>1</v>
      </c>
      <c r="L3" s="24" t="s">
        <v>2</v>
      </c>
      <c r="M3" s="25"/>
    </row>
    <row r="4" spans="1:13" s="14" customFormat="1" ht="16.2" x14ac:dyDescent="0.45">
      <c r="A4" s="68" t="s">
        <v>25</v>
      </c>
      <c r="B4" s="69"/>
      <c r="C4" s="70"/>
      <c r="D4" s="70"/>
      <c r="E4" s="71">
        <f>B4*C4*D4</f>
        <v>0</v>
      </c>
      <c r="F4" s="72">
        <v>50000</v>
      </c>
      <c r="G4" s="73">
        <v>12</v>
      </c>
      <c r="H4" s="73">
        <v>1</v>
      </c>
      <c r="I4" s="71">
        <f t="shared" ref="I4" si="0">F4*G4*H4</f>
        <v>600000</v>
      </c>
      <c r="J4" s="72">
        <f>F4</f>
        <v>50000</v>
      </c>
      <c r="K4" s="73">
        <v>12</v>
      </c>
      <c r="L4" s="73">
        <v>1</v>
      </c>
      <c r="M4" s="71">
        <f t="shared" ref="M4:M5" si="1">J4*K4*L4</f>
        <v>600000</v>
      </c>
    </row>
    <row r="5" spans="1:13" s="14" customFormat="1" ht="16.2" x14ac:dyDescent="0.45">
      <c r="A5" s="74" t="s">
        <v>26</v>
      </c>
      <c r="B5" s="75"/>
      <c r="C5" s="76"/>
      <c r="D5" s="76"/>
      <c r="E5" s="77">
        <f>B5*C5*D5</f>
        <v>0</v>
      </c>
      <c r="F5" s="75"/>
      <c r="G5" s="76"/>
      <c r="H5" s="76"/>
      <c r="I5" s="77">
        <f>F5*G5*H5</f>
        <v>0</v>
      </c>
      <c r="J5" s="75">
        <v>100000</v>
      </c>
      <c r="K5" s="76">
        <v>1</v>
      </c>
      <c r="L5" s="76">
        <v>1</v>
      </c>
      <c r="M5" s="77">
        <f t="shared" si="1"/>
        <v>100000</v>
      </c>
    </row>
    <row r="6" spans="1:13" s="14" customFormat="1" ht="16.2" x14ac:dyDescent="0.45">
      <c r="A6" s="74" t="s">
        <v>34</v>
      </c>
      <c r="B6" s="75"/>
      <c r="C6" s="76"/>
      <c r="D6" s="76"/>
      <c r="E6" s="77">
        <f>E37-SUM(E4:E5)</f>
        <v>157000</v>
      </c>
      <c r="F6" s="75"/>
      <c r="G6" s="76"/>
      <c r="H6" s="76"/>
      <c r="I6" s="77">
        <f>I37-SUM(I4:I5)</f>
        <v>81200</v>
      </c>
      <c r="J6" s="75"/>
      <c r="K6" s="76"/>
      <c r="L6" s="76"/>
      <c r="M6" s="77">
        <f>M37-SUM(M4:M5)</f>
        <v>259050</v>
      </c>
    </row>
    <row r="7" spans="1:13" s="3" customFormat="1" x14ac:dyDescent="0.45">
      <c r="A7" s="78" t="s">
        <v>36</v>
      </c>
      <c r="B7" s="78"/>
      <c r="C7" s="79"/>
      <c r="D7" s="79"/>
      <c r="E7" s="80">
        <f>SUM(E4:E6)</f>
        <v>157000</v>
      </c>
      <c r="F7" s="81"/>
      <c r="G7" s="82"/>
      <c r="H7" s="82"/>
      <c r="I7" s="80">
        <f>SUM(I4:I6)</f>
        <v>681200</v>
      </c>
      <c r="J7" s="81"/>
      <c r="K7" s="82"/>
      <c r="L7" s="82"/>
      <c r="M7" s="80">
        <f>SUM(M4:M6)</f>
        <v>959050</v>
      </c>
    </row>
    <row r="8" spans="1:13" ht="22.2" x14ac:dyDescent="0.35">
      <c r="A8" s="57" t="s">
        <v>24</v>
      </c>
      <c r="B8" s="58"/>
      <c r="C8" s="58"/>
      <c r="D8" s="58"/>
      <c r="E8" s="59"/>
      <c r="F8" s="58"/>
      <c r="G8" s="58"/>
      <c r="H8" s="58"/>
      <c r="I8" s="59"/>
      <c r="J8" s="58"/>
      <c r="K8" s="58"/>
      <c r="L8" s="58"/>
      <c r="M8" s="60"/>
    </row>
    <row r="9" spans="1:13" x14ac:dyDescent="0.45">
      <c r="A9" s="4"/>
      <c r="B9" s="65" t="s">
        <v>20</v>
      </c>
      <c r="C9" s="66"/>
      <c r="D9" s="66"/>
      <c r="E9" s="67"/>
      <c r="F9" s="65" t="s">
        <v>21</v>
      </c>
      <c r="G9" s="66"/>
      <c r="H9" s="66"/>
      <c r="I9" s="67"/>
      <c r="J9" s="65" t="s">
        <v>22</v>
      </c>
      <c r="K9" s="66"/>
      <c r="L9" s="66"/>
      <c r="M9" s="67"/>
    </row>
    <row r="10" spans="1:13" s="21" customFormat="1" ht="13.2" x14ac:dyDescent="0.45">
      <c r="A10" s="17"/>
      <c r="B10" s="18" t="s">
        <v>0</v>
      </c>
      <c r="C10" s="19" t="s">
        <v>1</v>
      </c>
      <c r="D10" s="19" t="s">
        <v>2</v>
      </c>
      <c r="E10" s="20"/>
      <c r="F10" s="18" t="s">
        <v>0</v>
      </c>
      <c r="G10" s="19" t="s">
        <v>1</v>
      </c>
      <c r="H10" s="19" t="s">
        <v>2</v>
      </c>
      <c r="I10" s="20"/>
      <c r="J10" s="18" t="s">
        <v>0</v>
      </c>
      <c r="K10" s="19" t="s">
        <v>1</v>
      </c>
      <c r="L10" s="19" t="s">
        <v>2</v>
      </c>
      <c r="M10" s="20"/>
    </row>
    <row r="11" spans="1:13" s="9" customFormat="1" x14ac:dyDescent="0.45">
      <c r="A11" s="83" t="s">
        <v>6</v>
      </c>
      <c r="B11" s="84"/>
      <c r="C11" s="85"/>
      <c r="D11" s="85"/>
      <c r="E11" s="86">
        <f>SUM(E12:E14)</f>
        <v>825000</v>
      </c>
      <c r="F11" s="84"/>
      <c r="G11" s="85"/>
      <c r="H11" s="85"/>
      <c r="I11" s="86">
        <f>SUM(I12:I14)</f>
        <v>2237500</v>
      </c>
      <c r="J11" s="84"/>
      <c r="K11" s="85"/>
      <c r="L11" s="85"/>
      <c r="M11" s="86">
        <f>SUM(M12:M14)</f>
        <v>3150000</v>
      </c>
    </row>
    <row r="12" spans="1:13" s="15" customFormat="1" ht="16.2" x14ac:dyDescent="0.45">
      <c r="A12" s="74" t="s">
        <v>10</v>
      </c>
      <c r="B12" s="75">
        <v>6000</v>
      </c>
      <c r="C12" s="76">
        <v>1</v>
      </c>
      <c r="D12" s="76">
        <v>100</v>
      </c>
      <c r="E12" s="77">
        <f t="shared" ref="E12:E14" si="2">B12*C12*D12</f>
        <v>600000</v>
      </c>
      <c r="F12" s="75">
        <f>B12</f>
        <v>6000</v>
      </c>
      <c r="G12" s="76">
        <v>1</v>
      </c>
      <c r="H12" s="76">
        <v>150</v>
      </c>
      <c r="I12" s="77">
        <f t="shared" ref="I12:I14" si="3">F12*G12*H12</f>
        <v>900000</v>
      </c>
      <c r="J12" s="75">
        <f>B12</f>
        <v>6000</v>
      </c>
      <c r="K12" s="76">
        <v>1</v>
      </c>
      <c r="L12" s="76">
        <v>200</v>
      </c>
      <c r="M12" s="77">
        <f>J12*K12*L12</f>
        <v>1200000</v>
      </c>
    </row>
    <row r="13" spans="1:13" s="15" customFormat="1" ht="16.2" x14ac:dyDescent="0.45">
      <c r="A13" s="74" t="s">
        <v>11</v>
      </c>
      <c r="B13" s="75"/>
      <c r="C13" s="76"/>
      <c r="D13" s="76"/>
      <c r="E13" s="77">
        <f t="shared" si="2"/>
        <v>0</v>
      </c>
      <c r="F13" s="75">
        <v>100000</v>
      </c>
      <c r="G13" s="76">
        <v>1</v>
      </c>
      <c r="H13" s="76">
        <v>10</v>
      </c>
      <c r="I13" s="77">
        <f t="shared" si="3"/>
        <v>1000000</v>
      </c>
      <c r="J13" s="75">
        <f>F13</f>
        <v>100000</v>
      </c>
      <c r="K13" s="76">
        <v>1</v>
      </c>
      <c r="L13" s="76">
        <v>15</v>
      </c>
      <c r="M13" s="77">
        <f>J13*K13*L13</f>
        <v>1500000</v>
      </c>
    </row>
    <row r="14" spans="1:13" s="15" customFormat="1" ht="16.2" x14ac:dyDescent="0.45">
      <c r="A14" s="87" t="s">
        <v>12</v>
      </c>
      <c r="B14" s="88">
        <v>3000</v>
      </c>
      <c r="C14" s="89">
        <v>3</v>
      </c>
      <c r="D14" s="89">
        <f>D12*0.25</f>
        <v>25</v>
      </c>
      <c r="E14" s="90">
        <f t="shared" si="2"/>
        <v>225000</v>
      </c>
      <c r="F14" s="88">
        <f>B14</f>
        <v>3000</v>
      </c>
      <c r="G14" s="89">
        <v>3</v>
      </c>
      <c r="H14" s="89">
        <f>H12*0.25</f>
        <v>37.5</v>
      </c>
      <c r="I14" s="90">
        <f t="shared" si="3"/>
        <v>337500</v>
      </c>
      <c r="J14" s="88">
        <f>B14</f>
        <v>3000</v>
      </c>
      <c r="K14" s="89">
        <v>3</v>
      </c>
      <c r="L14" s="89">
        <f>L12*0.25</f>
        <v>50</v>
      </c>
      <c r="M14" s="90">
        <f t="shared" ref="M14" si="4">J14*K14*L14</f>
        <v>450000</v>
      </c>
    </row>
    <row r="15" spans="1:13" s="9" customFormat="1" x14ac:dyDescent="0.45">
      <c r="A15" s="83" t="s">
        <v>7</v>
      </c>
      <c r="B15" s="84"/>
      <c r="C15" s="85"/>
      <c r="D15" s="85"/>
      <c r="E15" s="86">
        <f>SUM(E16:E19)</f>
        <v>240000</v>
      </c>
      <c r="F15" s="84"/>
      <c r="G15" s="85"/>
      <c r="H15" s="85"/>
      <c r="I15" s="86">
        <f>SUM(I16:I19)</f>
        <v>292000</v>
      </c>
      <c r="J15" s="84"/>
      <c r="K15" s="85"/>
      <c r="L15" s="85"/>
      <c r="M15" s="86">
        <f>SUM(M16:M19)</f>
        <v>394250</v>
      </c>
    </row>
    <row r="16" spans="1:13" s="15" customFormat="1" ht="16.2" x14ac:dyDescent="0.45">
      <c r="A16" s="74" t="s">
        <v>13</v>
      </c>
      <c r="B16" s="75">
        <v>1000</v>
      </c>
      <c r="C16" s="76">
        <v>4</v>
      </c>
      <c r="D16" s="76">
        <f>D12*0.1</f>
        <v>10</v>
      </c>
      <c r="E16" s="77">
        <f t="shared" ref="E16:E19" si="5">B16*C16*D16</f>
        <v>40000</v>
      </c>
      <c r="F16" s="75">
        <v>500</v>
      </c>
      <c r="G16" s="76">
        <v>1</v>
      </c>
      <c r="H16" s="76">
        <f>(H12+H13)*0.1</f>
        <v>16</v>
      </c>
      <c r="I16" s="77">
        <f t="shared" ref="I16:I19" si="6">F16*G16*H16</f>
        <v>8000</v>
      </c>
      <c r="J16" s="75">
        <v>500</v>
      </c>
      <c r="K16" s="76">
        <v>1</v>
      </c>
      <c r="L16" s="76">
        <f>(L12+L13)*0.1</f>
        <v>21.5</v>
      </c>
      <c r="M16" s="77">
        <f t="shared" ref="M16:M19" si="7">J16*K16*L16</f>
        <v>10750</v>
      </c>
    </row>
    <row r="17" spans="1:13" s="15" customFormat="1" ht="16.2" x14ac:dyDescent="0.45">
      <c r="A17" s="74" t="s">
        <v>15</v>
      </c>
      <c r="B17" s="75">
        <v>1000</v>
      </c>
      <c r="C17" s="76">
        <v>4</v>
      </c>
      <c r="D17" s="76">
        <f>D12*0.2</f>
        <v>20</v>
      </c>
      <c r="E17" s="77">
        <f t="shared" si="5"/>
        <v>80000</v>
      </c>
      <c r="F17" s="75">
        <f>B17</f>
        <v>1000</v>
      </c>
      <c r="G17" s="76">
        <v>4</v>
      </c>
      <c r="H17" s="76">
        <f>H12*0.2</f>
        <v>30</v>
      </c>
      <c r="I17" s="77">
        <f t="shared" si="6"/>
        <v>120000</v>
      </c>
      <c r="J17" s="75">
        <f>B17</f>
        <v>1000</v>
      </c>
      <c r="K17" s="76">
        <v>4</v>
      </c>
      <c r="L17" s="76">
        <f>L12*0.2</f>
        <v>40</v>
      </c>
      <c r="M17" s="77">
        <f t="shared" si="7"/>
        <v>160000</v>
      </c>
    </row>
    <row r="18" spans="1:13" s="15" customFormat="1" ht="16.2" x14ac:dyDescent="0.45">
      <c r="A18" s="74" t="s">
        <v>16</v>
      </c>
      <c r="B18" s="75"/>
      <c r="C18" s="76"/>
      <c r="D18" s="76"/>
      <c r="E18" s="77">
        <f t="shared" si="5"/>
        <v>0</v>
      </c>
      <c r="F18" s="75">
        <f>B17</f>
        <v>1000</v>
      </c>
      <c r="G18" s="76">
        <v>4</v>
      </c>
      <c r="H18" s="76">
        <f>H13*0.5</f>
        <v>5</v>
      </c>
      <c r="I18" s="77">
        <f>F18*G18*H18</f>
        <v>20000</v>
      </c>
      <c r="J18" s="75">
        <f>B17</f>
        <v>1000</v>
      </c>
      <c r="K18" s="76">
        <v>4</v>
      </c>
      <c r="L18" s="76">
        <f>L13*0.5</f>
        <v>7.5</v>
      </c>
      <c r="M18" s="77">
        <f t="shared" si="7"/>
        <v>30000</v>
      </c>
    </row>
    <row r="19" spans="1:13" s="15" customFormat="1" ht="16.2" x14ac:dyDescent="0.45">
      <c r="A19" s="91" t="s">
        <v>14</v>
      </c>
      <c r="B19" s="92">
        <v>1500</v>
      </c>
      <c r="C19" s="93">
        <v>4</v>
      </c>
      <c r="D19" s="93">
        <f>D12*0.2</f>
        <v>20</v>
      </c>
      <c r="E19" s="94">
        <f t="shared" si="5"/>
        <v>120000</v>
      </c>
      <c r="F19" s="92">
        <f>B19</f>
        <v>1500</v>
      </c>
      <c r="G19" s="93">
        <v>3</v>
      </c>
      <c r="H19" s="93">
        <f>(H12+H13)*0.2</f>
        <v>32</v>
      </c>
      <c r="I19" s="94">
        <f t="shared" si="6"/>
        <v>144000</v>
      </c>
      <c r="J19" s="92">
        <f>B19</f>
        <v>1500</v>
      </c>
      <c r="K19" s="93">
        <v>3</v>
      </c>
      <c r="L19" s="93">
        <f>(L12+L13)*0.2</f>
        <v>43</v>
      </c>
      <c r="M19" s="94">
        <f t="shared" si="7"/>
        <v>193500</v>
      </c>
    </row>
    <row r="20" spans="1:13" s="9" customFormat="1" x14ac:dyDescent="0.45">
      <c r="A20" s="95" t="s">
        <v>8</v>
      </c>
      <c r="B20" s="96"/>
      <c r="C20" s="97"/>
      <c r="D20" s="97"/>
      <c r="E20" s="98">
        <f>SUM(E11,E15)</f>
        <v>1065000</v>
      </c>
      <c r="F20" s="96"/>
      <c r="G20" s="97"/>
      <c r="H20" s="97"/>
      <c r="I20" s="98">
        <f>SUM(I11,I15)</f>
        <v>2529500</v>
      </c>
      <c r="J20" s="96"/>
      <c r="K20" s="97"/>
      <c r="L20" s="97"/>
      <c r="M20" s="98">
        <f>SUM(M11,M15)</f>
        <v>3544250</v>
      </c>
    </row>
    <row r="21" spans="1:13" s="9" customFormat="1" x14ac:dyDescent="0.45">
      <c r="A21" s="99" t="s">
        <v>9</v>
      </c>
      <c r="B21" s="100"/>
      <c r="C21" s="101"/>
      <c r="D21" s="102"/>
      <c r="E21" s="103">
        <f>SUM(E22:E31)</f>
        <v>808000</v>
      </c>
      <c r="F21" s="100"/>
      <c r="G21" s="101"/>
      <c r="H21" s="102"/>
      <c r="I21" s="103">
        <f>SUM(I22:I31)</f>
        <v>1266300</v>
      </c>
      <c r="J21" s="100"/>
      <c r="K21" s="101"/>
      <c r="L21" s="102"/>
      <c r="M21" s="103">
        <f>SUM(M22:M31)</f>
        <v>1571200</v>
      </c>
    </row>
    <row r="22" spans="1:13" s="15" customFormat="1" ht="16.2" x14ac:dyDescent="0.45">
      <c r="A22" s="74" t="s">
        <v>17</v>
      </c>
      <c r="B22" s="104">
        <v>100</v>
      </c>
      <c r="C22" s="105">
        <v>1</v>
      </c>
      <c r="D22" s="76">
        <f>D$12</f>
        <v>100</v>
      </c>
      <c r="E22" s="77">
        <f t="shared" ref="E22:E30" si="8">B22*C22*D22</f>
        <v>10000</v>
      </c>
      <c r="F22" s="104">
        <f>B22</f>
        <v>100</v>
      </c>
      <c r="G22" s="105">
        <v>1</v>
      </c>
      <c r="H22" s="76">
        <f>H$12</f>
        <v>150</v>
      </c>
      <c r="I22" s="77">
        <f t="shared" ref="I22:I30" si="9">F22*G22*H22</f>
        <v>15000</v>
      </c>
      <c r="J22" s="104">
        <f>B22</f>
        <v>100</v>
      </c>
      <c r="K22" s="105">
        <v>1</v>
      </c>
      <c r="L22" s="76">
        <f>L$12</f>
        <v>200</v>
      </c>
      <c r="M22" s="77">
        <f t="shared" ref="M22:M30" si="10">J22*K22*L22</f>
        <v>20000</v>
      </c>
    </row>
    <row r="23" spans="1:13" s="15" customFormat="1" ht="16.2" x14ac:dyDescent="0.45">
      <c r="A23" s="74" t="s">
        <v>27</v>
      </c>
      <c r="B23" s="75">
        <v>1500</v>
      </c>
      <c r="C23" s="76">
        <v>3</v>
      </c>
      <c r="D23" s="76">
        <f>D$12</f>
        <v>100</v>
      </c>
      <c r="E23" s="77">
        <f t="shared" si="8"/>
        <v>450000</v>
      </c>
      <c r="F23" s="104">
        <f>B23</f>
        <v>1500</v>
      </c>
      <c r="G23" s="76">
        <v>3</v>
      </c>
      <c r="H23" s="76">
        <f t="shared" ref="H23" si="11">H$12</f>
        <v>150</v>
      </c>
      <c r="I23" s="77">
        <f t="shared" si="9"/>
        <v>675000</v>
      </c>
      <c r="J23" s="104">
        <f>F23</f>
        <v>1500</v>
      </c>
      <c r="K23" s="76">
        <v>3</v>
      </c>
      <c r="L23" s="76">
        <f t="shared" ref="L23" si="12">L$12</f>
        <v>200</v>
      </c>
      <c r="M23" s="77">
        <f t="shared" si="10"/>
        <v>900000</v>
      </c>
    </row>
    <row r="24" spans="1:13" s="15" customFormat="1" ht="16.2" x14ac:dyDescent="0.45">
      <c r="A24" s="74" t="s">
        <v>28</v>
      </c>
      <c r="B24" s="75">
        <v>5000</v>
      </c>
      <c r="C24" s="76">
        <v>1</v>
      </c>
      <c r="D24" s="76">
        <v>1</v>
      </c>
      <c r="E24" s="77">
        <f t="shared" si="8"/>
        <v>5000</v>
      </c>
      <c r="F24" s="75">
        <v>5000</v>
      </c>
      <c r="G24" s="76">
        <v>1</v>
      </c>
      <c r="H24" s="76">
        <v>1</v>
      </c>
      <c r="I24" s="77">
        <f t="shared" si="9"/>
        <v>5000</v>
      </c>
      <c r="J24" s="75">
        <v>5000</v>
      </c>
      <c r="K24" s="76">
        <v>1</v>
      </c>
      <c r="L24" s="76">
        <v>1</v>
      </c>
      <c r="M24" s="77">
        <f t="shared" si="10"/>
        <v>5000</v>
      </c>
    </row>
    <row r="25" spans="1:13" s="15" customFormat="1" ht="16.2" x14ac:dyDescent="0.45">
      <c r="A25" s="74" t="s">
        <v>18</v>
      </c>
      <c r="B25" s="75"/>
      <c r="C25" s="76"/>
      <c r="D25" s="76"/>
      <c r="E25" s="77">
        <f t="shared" si="8"/>
        <v>0</v>
      </c>
      <c r="F25" s="104">
        <v>150</v>
      </c>
      <c r="G25" s="105">
        <v>1</v>
      </c>
      <c r="H25" s="76">
        <f>H$13</f>
        <v>10</v>
      </c>
      <c r="I25" s="77">
        <f t="shared" si="9"/>
        <v>1500</v>
      </c>
      <c r="J25" s="104">
        <f>F25</f>
        <v>150</v>
      </c>
      <c r="K25" s="105">
        <v>1</v>
      </c>
      <c r="L25" s="76">
        <f>L$13</f>
        <v>15</v>
      </c>
      <c r="M25" s="77">
        <f t="shared" si="10"/>
        <v>2250</v>
      </c>
    </row>
    <row r="26" spans="1:13" s="15" customFormat="1" ht="16.2" x14ac:dyDescent="0.45">
      <c r="A26" s="74" t="s">
        <v>29</v>
      </c>
      <c r="B26" s="75"/>
      <c r="C26" s="76"/>
      <c r="D26" s="76"/>
      <c r="E26" s="77">
        <f t="shared" ref="E26:E29" si="13">B26*C26*D26</f>
        <v>0</v>
      </c>
      <c r="F26" s="104">
        <v>600</v>
      </c>
      <c r="G26" s="105">
        <v>1</v>
      </c>
      <c r="H26" s="76">
        <f>H$13</f>
        <v>10</v>
      </c>
      <c r="I26" s="77">
        <f>F26*G26*H26</f>
        <v>6000</v>
      </c>
      <c r="J26" s="104">
        <v>600</v>
      </c>
      <c r="K26" s="105">
        <v>1</v>
      </c>
      <c r="L26" s="76">
        <f>L$13</f>
        <v>15</v>
      </c>
      <c r="M26" s="77">
        <f>J26*K26*L26</f>
        <v>9000</v>
      </c>
    </row>
    <row r="27" spans="1:13" s="15" customFormat="1" ht="16.2" x14ac:dyDescent="0.45">
      <c r="A27" s="74" t="s">
        <v>19</v>
      </c>
      <c r="B27" s="75"/>
      <c r="C27" s="76"/>
      <c r="D27" s="76"/>
      <c r="E27" s="77">
        <f t="shared" si="13"/>
        <v>0</v>
      </c>
      <c r="F27" s="104">
        <v>2000</v>
      </c>
      <c r="G27" s="105">
        <v>1</v>
      </c>
      <c r="H27" s="76">
        <f>H$13</f>
        <v>10</v>
      </c>
      <c r="I27" s="77">
        <f t="shared" ref="I27:I28" si="14">F27*G27*H27</f>
        <v>20000</v>
      </c>
      <c r="J27" s="104">
        <f>F27</f>
        <v>2000</v>
      </c>
      <c r="K27" s="105">
        <v>1</v>
      </c>
      <c r="L27" s="76">
        <f>L$13</f>
        <v>15</v>
      </c>
      <c r="M27" s="77">
        <f t="shared" ref="M27:M28" si="15">J27*K27*L27</f>
        <v>30000</v>
      </c>
    </row>
    <row r="28" spans="1:13" s="15" customFormat="1" ht="16.2" x14ac:dyDescent="0.45">
      <c r="A28" s="74" t="s">
        <v>30</v>
      </c>
      <c r="B28" s="75"/>
      <c r="C28" s="76"/>
      <c r="D28" s="76"/>
      <c r="E28" s="77">
        <f t="shared" si="13"/>
        <v>0</v>
      </c>
      <c r="F28" s="104">
        <v>7500</v>
      </c>
      <c r="G28" s="105">
        <v>1</v>
      </c>
      <c r="H28" s="76">
        <f>H$13</f>
        <v>10</v>
      </c>
      <c r="I28" s="77">
        <f t="shared" si="14"/>
        <v>75000</v>
      </c>
      <c r="J28" s="104">
        <v>7500</v>
      </c>
      <c r="K28" s="105">
        <v>1</v>
      </c>
      <c r="L28" s="76">
        <f>L$13</f>
        <v>15</v>
      </c>
      <c r="M28" s="77">
        <f t="shared" si="15"/>
        <v>112500</v>
      </c>
    </row>
    <row r="29" spans="1:13" s="15" customFormat="1" ht="16.2" x14ac:dyDescent="0.45">
      <c r="A29" s="74" t="s">
        <v>31</v>
      </c>
      <c r="B29" s="104">
        <v>300000</v>
      </c>
      <c r="C29" s="105">
        <v>1</v>
      </c>
      <c r="D29" s="76">
        <v>1</v>
      </c>
      <c r="E29" s="77">
        <f t="shared" si="13"/>
        <v>300000</v>
      </c>
      <c r="F29" s="75"/>
      <c r="G29" s="76"/>
      <c r="H29" s="76"/>
      <c r="I29" s="77">
        <f t="shared" ref="I29" si="16">F29*G29*H29</f>
        <v>0</v>
      </c>
      <c r="J29" s="75"/>
      <c r="K29" s="76"/>
      <c r="L29" s="76"/>
      <c r="M29" s="77">
        <f t="shared" ref="M29" si="17">J29*K29*L29</f>
        <v>0</v>
      </c>
    </row>
    <row r="30" spans="1:13" s="15" customFormat="1" ht="16.2" x14ac:dyDescent="0.45">
      <c r="A30" s="74" t="s">
        <v>33</v>
      </c>
      <c r="B30" s="104">
        <v>215</v>
      </c>
      <c r="C30" s="105">
        <v>2</v>
      </c>
      <c r="D30" s="76">
        <f>D12+D13</f>
        <v>100</v>
      </c>
      <c r="E30" s="77">
        <f t="shared" si="8"/>
        <v>43000</v>
      </c>
      <c r="F30" s="104">
        <f>B30</f>
        <v>215</v>
      </c>
      <c r="G30" s="105">
        <v>2</v>
      </c>
      <c r="H30" s="76">
        <f>H12+H13</f>
        <v>160</v>
      </c>
      <c r="I30" s="77">
        <f t="shared" si="9"/>
        <v>68800</v>
      </c>
      <c r="J30" s="104">
        <f>F30</f>
        <v>215</v>
      </c>
      <c r="K30" s="105">
        <v>2</v>
      </c>
      <c r="L30" s="76">
        <f>L12+L13</f>
        <v>215</v>
      </c>
      <c r="M30" s="77">
        <f t="shared" si="10"/>
        <v>92450</v>
      </c>
    </row>
    <row r="31" spans="1:13" s="15" customFormat="1" ht="16.2" x14ac:dyDescent="0.45">
      <c r="A31" s="87" t="s">
        <v>32</v>
      </c>
      <c r="B31" s="88"/>
      <c r="C31" s="89"/>
      <c r="D31" s="89"/>
      <c r="E31" s="90">
        <f>B31*C31*D31</f>
        <v>0</v>
      </c>
      <c r="F31" s="88">
        <v>400000</v>
      </c>
      <c r="G31" s="89">
        <v>1</v>
      </c>
      <c r="H31" s="89">
        <v>1</v>
      </c>
      <c r="I31" s="90">
        <f>F31*G31*H31</f>
        <v>400000</v>
      </c>
      <c r="J31" s="88">
        <v>400000</v>
      </c>
      <c r="K31" s="89">
        <v>1</v>
      </c>
      <c r="L31" s="89">
        <v>1</v>
      </c>
      <c r="M31" s="90">
        <f>J31*K31*L31</f>
        <v>400000</v>
      </c>
    </row>
    <row r="32" spans="1:13" s="9" customFormat="1" x14ac:dyDescent="0.45">
      <c r="A32" s="106" t="s">
        <v>37</v>
      </c>
      <c r="B32" s="107"/>
      <c r="C32" s="108"/>
      <c r="D32" s="109">
        <f>E32/E20</f>
        <v>0.24131455399061033</v>
      </c>
      <c r="E32" s="110">
        <f>E20-E21</f>
        <v>257000</v>
      </c>
      <c r="F32" s="107"/>
      <c r="G32" s="108"/>
      <c r="H32" s="109">
        <f>I32/I20</f>
        <v>0.49938723067799962</v>
      </c>
      <c r="I32" s="110">
        <f>I20-I21</f>
        <v>1263200</v>
      </c>
      <c r="J32" s="107"/>
      <c r="K32" s="108"/>
      <c r="L32" s="109">
        <f>M32/M20</f>
        <v>0.55669041405092756</v>
      </c>
      <c r="M32" s="110">
        <f>M20-M21</f>
        <v>1973050</v>
      </c>
    </row>
    <row r="33" spans="1:13" s="9" customFormat="1" x14ac:dyDescent="0.45">
      <c r="A33" s="111" t="s">
        <v>35</v>
      </c>
      <c r="B33" s="112"/>
      <c r="C33" s="113"/>
      <c r="D33" s="113"/>
      <c r="E33" s="114">
        <f>SUM(E34:E36)</f>
        <v>100000</v>
      </c>
      <c r="F33" s="112"/>
      <c r="G33" s="113"/>
      <c r="H33" s="113"/>
      <c r="I33" s="114">
        <f>SUM(I34:I36)</f>
        <v>582000</v>
      </c>
      <c r="J33" s="112"/>
      <c r="K33" s="113"/>
      <c r="L33" s="113"/>
      <c r="M33" s="114">
        <f>SUM(M34:M36)</f>
        <v>1014000</v>
      </c>
    </row>
    <row r="34" spans="1:13" s="15" customFormat="1" ht="16.2" x14ac:dyDescent="0.45">
      <c r="A34" s="74" t="s">
        <v>5</v>
      </c>
      <c r="B34" s="75"/>
      <c r="C34" s="76"/>
      <c r="D34" s="76"/>
      <c r="E34" s="77">
        <f>B34*C34*D34</f>
        <v>0</v>
      </c>
      <c r="F34" s="75">
        <v>1200</v>
      </c>
      <c r="G34" s="76">
        <v>360</v>
      </c>
      <c r="H34" s="76">
        <v>1</v>
      </c>
      <c r="I34" s="77">
        <f t="shared" ref="I34" si="18">F34*G34*H34</f>
        <v>432000</v>
      </c>
      <c r="J34" s="75">
        <v>1200</v>
      </c>
      <c r="K34" s="76">
        <f>60*12</f>
        <v>720</v>
      </c>
      <c r="L34" s="76">
        <v>1</v>
      </c>
      <c r="M34" s="77">
        <f t="shared" ref="M34" si="19">J34*K34*L34</f>
        <v>864000</v>
      </c>
    </row>
    <row r="35" spans="1:13" s="15" customFormat="1" ht="16.2" x14ac:dyDescent="0.45">
      <c r="A35" s="74" t="s">
        <v>3</v>
      </c>
      <c r="B35" s="75"/>
      <c r="C35" s="76"/>
      <c r="D35" s="76"/>
      <c r="E35" s="77">
        <v>50000</v>
      </c>
      <c r="F35" s="75"/>
      <c r="G35" s="76"/>
      <c r="H35" s="76"/>
      <c r="I35" s="77">
        <v>100000</v>
      </c>
      <c r="J35" s="75"/>
      <c r="K35" s="76"/>
      <c r="L35" s="76"/>
      <c r="M35" s="77">
        <v>100000</v>
      </c>
    </row>
    <row r="36" spans="1:13" s="15" customFormat="1" ht="16.2" x14ac:dyDescent="0.45">
      <c r="A36" s="87" t="s">
        <v>4</v>
      </c>
      <c r="B36" s="88"/>
      <c r="C36" s="89"/>
      <c r="D36" s="89"/>
      <c r="E36" s="90">
        <v>50000</v>
      </c>
      <c r="F36" s="88"/>
      <c r="G36" s="89"/>
      <c r="H36" s="89"/>
      <c r="I36" s="90">
        <v>50000</v>
      </c>
      <c r="J36" s="88"/>
      <c r="K36" s="89"/>
      <c r="L36" s="89"/>
      <c r="M36" s="90">
        <v>50000</v>
      </c>
    </row>
    <row r="37" spans="1:13" s="3" customFormat="1" x14ac:dyDescent="0.45">
      <c r="A37" s="106" t="s">
        <v>38</v>
      </c>
      <c r="B37" s="107"/>
      <c r="C37" s="108"/>
      <c r="D37" s="109">
        <f>E37/E20</f>
        <v>0.14741784037558686</v>
      </c>
      <c r="E37" s="110">
        <f>E32-E33</f>
        <v>157000</v>
      </c>
      <c r="F37" s="108"/>
      <c r="G37" s="108"/>
      <c r="H37" s="109">
        <f>I37/I20</f>
        <v>0.26930223364301248</v>
      </c>
      <c r="I37" s="115">
        <f>I32-I33</f>
        <v>681200</v>
      </c>
      <c r="J37" s="107"/>
      <c r="K37" s="108"/>
      <c r="L37" s="109">
        <f>M37/M20</f>
        <v>0.27059321436128941</v>
      </c>
      <c r="M37" s="110">
        <f>M32-M33</f>
        <v>959050</v>
      </c>
    </row>
  </sheetData>
  <mergeCells count="6">
    <mergeCell ref="B2:E2"/>
    <mergeCell ref="F2:I2"/>
    <mergeCell ref="J2:M2"/>
    <mergeCell ref="B9:E9"/>
    <mergeCell ref="F9:I9"/>
    <mergeCell ref="J9:M9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80" orientation="landscape" r:id="rId1"/>
  <ignoredErrors>
    <ignoredError sqref="J18 J13 E15 F18 I15 M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実践用</vt:lpstr>
      <vt:lpstr>※記入例</vt:lpstr>
      <vt:lpstr>※記入例!Print_Area</vt:lpstr>
      <vt:lpstr>実践用!Print_Area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2023-05-17T05:15:10Z</cp:lastPrinted>
  <dcterms:created xsi:type="dcterms:W3CDTF">2022-12-02T01:28:11Z</dcterms:created>
  <dcterms:modified xsi:type="dcterms:W3CDTF">2023-05-23T08:56:09Z</dcterms:modified>
</cp:coreProperties>
</file>