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184C9B8F-2577-4B8C-8410-54B920780482}" xr6:coauthVersionLast="47" xr6:coauthVersionMax="47" xr10:uidLastSave="{00000000-0000-0000-0000-000000000000}"/>
  <bookViews>
    <workbookView xWindow="11604" yWindow="0" windowWidth="11352" windowHeight="12960" xr2:uid="{00000000-000D-0000-FFFF-FFFF00000000}"/>
  </bookViews>
  <sheets>
    <sheet name="1" sheetId="14" r:id="rId1"/>
    <sheet name="2" sheetId="1" r:id="rId2"/>
    <sheet name="3" sheetId="16" r:id="rId3"/>
    <sheet name="4" sheetId="17" r:id="rId4"/>
    <sheet name="5" sheetId="6" r:id="rId5"/>
    <sheet name="6" sheetId="9" r:id="rId6"/>
    <sheet name="7" sheetId="8" r:id="rId7"/>
    <sheet name="8" sheetId="10" r:id="rId8"/>
  </sheets>
  <definedNames>
    <definedName name="_xlnm.Print_Area" localSheetId="0">'1'!$A$1:$S$49</definedName>
    <definedName name="_xlnm.Print_Area" localSheetId="3">'4'!$A$1:$V$67</definedName>
    <definedName name="_xlnm.Print_Area" localSheetId="4">'5'!$A$1:$I$151</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6" l="1"/>
  <c r="I84" i="6"/>
  <c r="I140" i="6"/>
  <c r="I139" i="6"/>
  <c r="I138" i="6"/>
  <c r="I137" i="6"/>
  <c r="D135" i="6" s="1"/>
  <c r="I136" i="6"/>
  <c r="I135" i="6"/>
  <c r="I87" i="6"/>
  <c r="I86" i="6"/>
  <c r="I83" i="6"/>
  <c r="I82" i="6"/>
  <c r="I81" i="6"/>
  <c r="I80" i="6"/>
  <c r="I79" i="6"/>
  <c r="I78" i="6"/>
  <c r="I141" i="6" l="1"/>
  <c r="D78" i="6"/>
  <c r="I88" i="6"/>
  <c r="D6" i="10" l="1"/>
  <c r="L29" i="17"/>
  <c r="L30" i="17"/>
  <c r="L31" i="17"/>
  <c r="L32" i="17"/>
  <c r="L33" i="17"/>
  <c r="L34" i="17"/>
  <c r="L35" i="17"/>
  <c r="I67" i="17" l="1"/>
  <c r="B57" i="17"/>
  <c r="R56" i="17" s="1"/>
  <c r="H32" i="14" s="1"/>
  <c r="M50" i="17"/>
  <c r="L50" i="17"/>
  <c r="M49" i="17"/>
  <c r="L49" i="17"/>
  <c r="M48" i="17"/>
  <c r="L48" i="17"/>
  <c r="M47" i="17"/>
  <c r="L47" i="17"/>
  <c r="M46" i="17"/>
  <c r="L46" i="17"/>
  <c r="L45" i="17"/>
  <c r="M45" i="17" s="1"/>
  <c r="M44" i="17"/>
  <c r="L44" i="17"/>
  <c r="M43" i="17"/>
  <c r="L43" i="17"/>
  <c r="M42" i="17"/>
  <c r="L42" i="17"/>
  <c r="L41" i="17"/>
  <c r="M41" i="17" s="1"/>
  <c r="M40" i="17"/>
  <c r="L40" i="17"/>
  <c r="M39" i="17"/>
  <c r="L39" i="17"/>
  <c r="M38" i="17"/>
  <c r="L38" i="17"/>
  <c r="M37" i="17"/>
  <c r="L37" i="17"/>
  <c r="M35" i="17"/>
  <c r="M34" i="17"/>
  <c r="M33" i="17"/>
  <c r="M32" i="17"/>
  <c r="M31" i="17"/>
  <c r="M30" i="17"/>
  <c r="M29" i="17"/>
  <c r="L27" i="17"/>
  <c r="M27" i="17" s="1"/>
  <c r="L26" i="17"/>
  <c r="M26" i="17" s="1"/>
  <c r="L25" i="17"/>
  <c r="M25" i="17" s="1"/>
  <c r="L24" i="17"/>
  <c r="M24" i="17" s="1"/>
  <c r="M23" i="17"/>
  <c r="L23" i="17"/>
  <c r="L22" i="17"/>
  <c r="M22" i="17" s="1"/>
  <c r="M21" i="17"/>
  <c r="L21" i="17"/>
  <c r="M18" i="17"/>
  <c r="L18" i="17"/>
  <c r="L17" i="17"/>
  <c r="M17" i="17" s="1"/>
  <c r="M16" i="17"/>
  <c r="L16" i="17"/>
  <c r="L15" i="17"/>
  <c r="M15" i="17" s="1"/>
  <c r="L14" i="17"/>
  <c r="M14" i="17" s="1"/>
  <c r="L13" i="17"/>
  <c r="M13" i="17" s="1"/>
  <c r="M12" i="17"/>
  <c r="L12" i="17"/>
  <c r="L11" i="17"/>
  <c r="M11" i="17" s="1"/>
  <c r="M10" i="17"/>
  <c r="L10" i="17"/>
  <c r="L9" i="17"/>
  <c r="M9" i="17" s="1"/>
  <c r="M8" i="17"/>
  <c r="L8" i="17"/>
  <c r="M7" i="17"/>
  <c r="L7" i="17"/>
  <c r="L51" i="17" l="1"/>
  <c r="M51" i="17"/>
  <c r="M36" i="17"/>
  <c r="L36" i="17"/>
  <c r="N55" i="17"/>
  <c r="L19" i="17"/>
  <c r="M19" i="17"/>
  <c r="N37" i="17" l="1"/>
  <c r="N20" i="17"/>
  <c r="M52" i="17"/>
  <c r="N54" i="17" s="1"/>
  <c r="L52" i="17"/>
  <c r="N7" i="17"/>
  <c r="N52" i="17" l="1"/>
  <c r="N53" i="17" s="1"/>
  <c r="N57" i="17" s="1"/>
  <c r="N58" i="17" s="1"/>
  <c r="H30" i="14" s="1"/>
  <c r="D8" i="10"/>
  <c r="D9" i="10"/>
  <c r="D7" i="10"/>
  <c r="D5" i="10"/>
  <c r="D4" i="10"/>
  <c r="F151" i="6"/>
  <c r="G24" i="8"/>
  <c r="E26" i="9"/>
  <c r="F58" i="6"/>
  <c r="J40" i="14"/>
  <c r="J12" i="14"/>
  <c r="J10" i="14"/>
  <c r="J8" i="14"/>
  <c r="J42" i="14"/>
  <c r="J41" i="14"/>
  <c r="I42" i="6"/>
  <c r="I36" i="6"/>
  <c r="I30" i="6"/>
  <c r="I24" i="6"/>
  <c r="I18" i="6"/>
  <c r="I147" i="6"/>
  <c r="I146" i="6"/>
  <c r="I145" i="6"/>
  <c r="I144" i="6"/>
  <c r="I143" i="6"/>
  <c r="I142"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3" i="6"/>
  <c r="I102" i="6"/>
  <c r="I101" i="6"/>
  <c r="I100" i="6"/>
  <c r="I98" i="6"/>
  <c r="I97" i="6"/>
  <c r="I96" i="6"/>
  <c r="I95" i="6"/>
  <c r="I94" i="6"/>
  <c r="I93" i="6"/>
  <c r="I92" i="6"/>
  <c r="I91" i="6"/>
  <c r="I90" i="6"/>
  <c r="I89"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7" i="6" l="1"/>
  <c r="D100" i="6"/>
  <c r="D114" i="6"/>
  <c r="D128" i="6"/>
  <c r="D89" i="6"/>
  <c r="D107" i="6"/>
  <c r="D121" i="6"/>
  <c r="D142" i="6"/>
  <c r="D7" i="6"/>
  <c r="I21" i="6"/>
  <c r="D22" i="6"/>
  <c r="I33" i="6"/>
  <c r="D34" i="6"/>
  <c r="I45" i="6"/>
  <c r="I15" i="6"/>
  <c r="D16" i="6"/>
  <c r="D28" i="6"/>
  <c r="D40" i="6"/>
  <c r="I27" i="6"/>
  <c r="I39" i="6"/>
  <c r="I77" i="6"/>
  <c r="I99" i="6"/>
  <c r="I106" i="6"/>
  <c r="I113" i="6"/>
  <c r="I120" i="6"/>
  <c r="I127" i="6"/>
  <c r="I134"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1A96D707-1536-4BBC-8992-18061A2214C8}">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E2FEEC08-3CC2-4C45-8B3F-303FCEFEA619}">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<sst xmlns="http://schemas.openxmlformats.org/spreadsheetml/2006/main" count="333" uniqueCount="263">
  <si>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</si>
  <si>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</si>
  <si>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</si>
  <si>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</si>
  <si>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</si>
  <si>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</si>
  <si>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</si>
  <si>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</si>
  <si>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</si>
  <si>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</si>
  <si>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</si>
  <si>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</si>
  <si>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</si>
  <si>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</si>
  <si>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</si>
  <si>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</si>
  <si>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</si>
  <si>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</si>
  <si>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</si>
  <si>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</si>
  <si>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</si>
  <si>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</si>
  <si>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</si>
  <si>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</si>
  <si>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</si>
  <si>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</si>
  <si>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</si>
  <si>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</si>
  <si>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</si>
  <si>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</si>
  <si>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</si>
  <si>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</si>
  <si>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</si>
  <si>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</si>
  <si>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</si>
  <si>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</si>
  <si>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</si>
  <si>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</si>
  <si>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</si>
  <si>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</si>
  <si>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</si>
  <si>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</si>
  <si>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</si>
  <si>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</si>
  <si>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</si>
  <si>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</si>
  <si>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</si>
  <si>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</si>
  <si>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</si>
  <si>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</si>
  <si>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</si>
  <si>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</si>
  <si>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</si>
  <si>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</si>
  <si>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</si>
  <si>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</si>
  <si>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</si>
  <si>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</si>
  <si>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</si>
  <si>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</si>
  <si>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</si>
  <si>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</si>
  <si>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</si>
  <si>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項 目</t>
  </si>
  <si>
    <t>内　　訳</t>
  </si>
  <si>
    <t>補助対象経費</t>
  </si>
  <si>
    <t>会場費・会場設営費</t>
    <phoneticPr fontId="8"/>
  </si>
  <si>
    <t>旅費</t>
  </si>
  <si>
    <t>運搬費</t>
  </si>
  <si>
    <t>補助対象経費計(A)</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</si>
  <si>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</si>
  <si>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</si>
  <si>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</si>
  <si>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</si>
  <si>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</si>
  <si>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</si>
  <si>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</si>
  <si>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</si>
  <si>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</si>
  <si>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</si>
  <si>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</si>
  <si>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</si>
  <si>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</si>
  <si>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</si>
  <si>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</si>
  <si>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</si>
  <si>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</si>
  <si>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</si>
  <si>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</si>
  <si>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</si>
  <si>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</si>
  <si>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</si>
  <si>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</si>
  <si>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</si>
  <si>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</si>
  <si>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</si>
  <si>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</si>
  <si>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</si>
  <si>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</si>
  <si>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</si>
  <si>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</si>
  <si>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</si>
  <si>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</si>
  <si>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</si>
  <si>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</si>
  <si>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</si>
  <si>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</si>
  <si>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</si>
  <si>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</si>
  <si>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</si>
  <si>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</si>
  <si>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</si>
  <si>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</si>
  <si>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</si>
  <si>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</si>
  <si>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</si>
  <si>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</si>
  <si>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</si>
  <si>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</si>
  <si>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</si>
  <si>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</si>
  <si>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</si>
  <si>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</si>
  <si>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</si>
  <si>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</si>
  <si>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</si>
  <si>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</si>
  <si>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</si>
  <si>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</si>
  <si>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</si>
  <si>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</si>
  <si>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</si>
  <si>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</si>
  <si>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</si>
  <si>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</si>
  <si>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</si>
  <si>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</si>
  <si>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</si>
  <si>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</si>
  <si>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</si>
  <si>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</si>
  <si>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</si>
  <si>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</si>
  <si>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</si>
  <si>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</si>
  <si>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</si>
  <si>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</si>
  <si>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</si>
  <si>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</si>
  <si>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</si>
  <si>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</si>
  <si>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</si>
  <si>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</si>
  <si>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</si>
  <si>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</si>
  <si>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</si>
  <si>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</si>
  <si>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</si>
  <si>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</si>
  <si>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</si>
  <si>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</si>
  <si>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</si>
  <si>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</si>
  <si>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</si>
  <si>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</si>
  <si>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</si>
  <si>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</si>
  <si>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</si>
  <si>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</si>
  <si>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</si>
  <si>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</si>
  <si>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</si>
  <si>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</si>
  <si>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</si>
  <si>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</si>
  <si>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</si>
  <si>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</si>
  <si>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</si>
  <si>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</si>
  <si>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</si>
  <si>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</si>
  <si>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</si>
  <si>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</si>
  <si>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</si>
  <si>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</si>
  <si>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</si>
  <si>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</si>
  <si>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</si>
  <si>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</si>
  <si>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</si>
  <si>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</si>
  <si>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</si>
  <si>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</si>
  <si>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</si>
  <si>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</si>
  <si>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</si>
  <si>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</si>
  <si>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</si>
  <si>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</si>
  <si>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</si>
  <si>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</si>
  <si>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</si>
  <si>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</si>
  <si>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</si>
  <si>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</si>
  <si>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</si>
  <si>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</si>
  <si>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</si>
  <si>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○事業計画書</t>
    <rPh sb="1" eb="3">
      <t>ジギョウ</t>
    </rPh>
    <rPh sb="3" eb="6">
      <t>ケイカクショ</t>
    </rPh>
    <phoneticPr fontId="8"/>
  </si>
  <si>
    <t>海外アートフェア等参加・出展（新進）</t>
    <rPh sb="15" eb="17">
      <t>シンシン</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</si>
  <si>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</si>
  <si>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</si>
  <si>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</si>
  <si>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</si>
  <si>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</si>
  <si>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</si>
  <si>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</si>
  <si>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</si>
  <si>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</si>
  <si>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</si>
  <si>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</si>
  <si>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</si>
  <si>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</si>
  <si>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</si>
  <si>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</si>
  <si>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</si>
  <si>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</si>
  <si>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</si>
  <si>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令和２年度</t>
    <phoneticPr fontId="8"/>
  </si>
  <si>
    <t>令和３年度</t>
    <phoneticPr fontId="8"/>
  </si>
  <si>
    <t>令和４年度（見込）</t>
    <phoneticPr fontId="8"/>
  </si>
  <si>
    <t>　（令和5年2月現在）</t>
    <rPh sb="5" eb="6">
      <t>ネン</t>
    </rPh>
    <phoneticPr fontId="8"/>
  </si>
  <si>
    <t>令和５年度文化芸術振興費補助金交付申請書
（我が国アートのグローバル展開推進事業「海外アートフェア等参加・出展（新進）」）</t>
    <rPh sb="56" eb="58">
      <t>シンシン</t>
    </rPh>
    <phoneticPr fontId="8"/>
  </si>
  <si>
    <t>（昭和30年法律第179号）第5条及び文化芸術振興費補助金（我が国アートのグローバル展開推進事業）</t>
    <phoneticPr fontId="8"/>
  </si>
  <si>
    <t>事　業　予　算　書</t>
    <rPh sb="0" eb="1">
      <t>コト</t>
    </rPh>
    <rPh sb="2" eb="3">
      <t>ギョウ</t>
    </rPh>
    <rPh sb="4" eb="5">
      <t>ヨ</t>
    </rPh>
    <rPh sb="6" eb="7">
      <t>サン</t>
    </rPh>
    <phoneticPr fontId="8"/>
  </si>
  <si>
    <t>消費税が非課税・不課税（海外での支払）となる経費については，＊を付してください。</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</si>
  <si>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</si>
  <si>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</si>
  <si>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</si>
  <si>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</si>
  <si>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</si>
  <si>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</si>
  <si>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</si>
  <si>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合計金額(円)</t>
    <rPh sb="0" eb="2">
      <t>ゴウケイ</t>
    </rPh>
    <phoneticPr fontId="8"/>
  </si>
  <si>
    <t>例）会場費（出展ブース代）2,000ドル</t>
    <rPh sb="0" eb="1">
      <t>レイ</t>
    </rPh>
    <phoneticPr fontId="8"/>
  </si>
  <si>
    <t>米ドル</t>
    <rPh sb="0" eb="1">
      <t>ベイ</t>
    </rPh>
    <phoneticPr fontId="8"/>
  </si>
  <si>
    <t>*</t>
  </si>
  <si>
    <t>例）会場設営費　1,000ドル</t>
    <rPh sb="0" eb="1">
      <t>レイ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</si>
  <si>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</si>
  <si>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</si>
  <si>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</si>
  <si>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</si>
  <si>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例）アーティスト２名７泊（指定都市：ニューヨーク）</t>
    <rPh sb="0" eb="1">
      <t>レイ</t>
    </rPh>
    <rPh sb="9" eb="10">
      <t>メイ</t>
    </rPh>
    <rPh sb="11" eb="12">
      <t>ハク</t>
    </rPh>
    <rPh sb="13" eb="17">
      <t>シテイトシ</t>
    </rPh>
    <phoneticPr fontId="8"/>
  </si>
  <si>
    <t>例）同行者　　　１名７泊（指定都市：ニューヨーク）</t>
    <rPh sb="0" eb="1">
      <t>レイ</t>
    </rPh>
    <rPh sb="2" eb="5">
      <t>ドウコウシャ</t>
    </rPh>
    <rPh sb="9" eb="10">
      <t>メイ</t>
    </rPh>
    <rPh sb="11" eb="12">
      <t>ハク</t>
    </rPh>
    <rPh sb="13" eb="17">
      <t>シテイトシ</t>
    </rPh>
    <phoneticPr fontId="8"/>
  </si>
  <si>
    <t>例）国際運搬費　5,000ドル</t>
    <rPh sb="0" eb="1">
      <t>レイ</t>
    </rPh>
    <phoneticPr fontId="8"/>
  </si>
  <si>
    <t>小計</t>
    <rPh sb="0" eb="2">
      <t>ショウケイ</t>
    </rPh>
    <phoneticPr fontId="8"/>
  </si>
  <si>
    <t>消費税等仕入控除税額</t>
    <phoneticPr fontId="8"/>
  </si>
  <si>
    <t>（A）のうち消費税非課税・不課税となる補助対象経費の額（B）</t>
    <phoneticPr fontId="8"/>
  </si>
  <si>
    <r>
      <t>消費税等仕入控除税額控除後　補助対象経費　　</t>
    </r>
    <r>
      <rPr>
        <sz val="12"/>
        <color rgb="FFFF0000"/>
        <rFont val="ＭＳ Ｐゴシック"/>
        <family val="3"/>
        <charset val="128"/>
      </rPr>
      <t>（どちらかにチェック→）</t>
    </r>
    <phoneticPr fontId="8"/>
  </si>
  <si>
    <t xml:space="preserve">               課税事業者　  　　　　     免税事業者・簡易課税事業者</t>
    <phoneticPr fontId="8"/>
  </si>
  <si>
    <t>代表者役職名</t>
    <rPh sb="3" eb="6">
      <t>ヤクショクメイ</t>
    </rPh>
    <phoneticPr fontId="8"/>
  </si>
  <si>
    <t>見積書No.</t>
    <rPh sb="0" eb="3">
      <t>ミツモリショ</t>
    </rPh>
    <phoneticPr fontId="8"/>
  </si>
  <si>
    <t>　例）令和5年優れた現代美術の国際発信促進事業の補助金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</si>
</sst>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10.5"/>
      <color theme="1"/>
      <name val="ＭＳ Ｐゴシック"/>
      <family val="3"/>
      <charset val="128"/>
    </font>
    <font>
      <sz val="9"/>
      <color indexed="81"/>
      <name val="MS P 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s>
  <cellStyleXfs count="5">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2" fillId="0" borderId="0">
      <alignment vertical="center"/>
    </xf>
    <xf numFmtId="0" fontId="1" fillId="0" borderId="0">
      <alignment vertical="center"/>
    </xf>
  </cellStyleXfs>
  <cellXfs count="562">
    <xf numFmtId="0" fontId="0" fillId="0" borderId="0" xfId="0"/>
    <xf numFmtId="0" fontId="5" fillId="0" borderId="0" xfId="0" applyFont="1"/>
    <xf numFmtId="0" fontId="0" fillId="0" borderId="0" xfId="0" applyAlignment="1">
      <alignment horizontal="right"/>
    </xf>
    <xf numFmtId="0" fontId="1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3" fontId="0" fillId="0" borderId="0" xfId="0" applyNumberFormat="1"/>
    <xf numFmtId="42" fontId="6" fillId="0" borderId="0" xfId="0" applyNumberFormat="1" applyFont="1"/>
    <xf numFmtId="0" fontId="17" fillId="0" borderId="0" xfId="0" applyFont="1" applyAlignment="1">
      <alignment horizontal="center"/>
    </xf>
    <xf numFmtId="0" fontId="5" fillId="0" borderId="0" xfId="0" applyFont="1" applyAlignment="1">
      <alignment wrapText="1"/>
    </xf>
    <xf numFmtId="3" fontId="5"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4" fillId="0" borderId="9" xfId="0" applyFont="1" applyBorder="1" applyAlignment="1">
      <alignment vertical="center"/>
    </xf>
    <xf numFmtId="0" fontId="3" fillId="0" borderId="0" xfId="0" applyFont="1" applyAlignment="1">
      <alignment vertical="center"/>
    </xf>
    <xf numFmtId="42" fontId="17" fillId="0" borderId="0" xfId="0" applyNumberFormat="1" applyFont="1"/>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4" xfId="0" applyFont="1" applyBorder="1" applyAlignment="1">
      <alignment vertical="center"/>
    </xf>
    <xf numFmtId="0" fontId="18" fillId="0" borderId="0" xfId="0" applyFont="1"/>
    <xf numFmtId="0" fontId="5" fillId="0" borderId="0" xfId="0" applyFont="1" applyAlignment="1">
      <alignment horizontal="left" vertical="top"/>
    </xf>
    <xf numFmtId="0" fontId="23" fillId="0" borderId="14" xfId="0" applyFont="1" applyBorder="1" applyAlignment="1" applyProtection="1">
      <alignment horizontal="right" vertical="center"/>
      <protection locked="0"/>
    </xf>
    <xf numFmtId="0" fontId="4" fillId="0" borderId="73"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59" xfId="2" applyNumberFormat="1" applyFont="1" applyFill="1" applyBorder="1" applyAlignment="1">
      <alignment horizontal="left" vertical="center" wrapText="1"/>
    </xf>
    <xf numFmtId="6" fontId="36" fillId="0" borderId="59" xfId="2" applyFont="1" applyFill="1" applyBorder="1" applyAlignment="1">
      <alignment horizontal="center" vertical="center" wrapText="1"/>
    </xf>
    <xf numFmtId="42" fontId="36" fillId="0" borderId="60"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5" xfId="0" applyNumberFormat="1" applyFont="1" applyBorder="1" applyAlignment="1">
      <alignment horizontal="left" vertical="center"/>
    </xf>
    <xf numFmtId="0" fontId="36" fillId="0" borderId="45" xfId="0" applyFont="1" applyBorder="1" applyAlignment="1">
      <alignment horizontal="center" vertical="center"/>
    </xf>
    <xf numFmtId="0" fontId="36" fillId="0" borderId="6" xfId="0" applyFont="1" applyBorder="1" applyAlignment="1">
      <alignment horizontal="center" vertical="center"/>
    </xf>
    <xf numFmtId="3" fontId="36" fillId="0" borderId="2" xfId="0" applyNumberFormat="1" applyFont="1" applyBorder="1" applyAlignment="1">
      <alignment horizontal="center" vertical="center"/>
    </xf>
    <xf numFmtId="0" fontId="36" fillId="0" borderId="9" xfId="0" applyFont="1" applyBorder="1" applyAlignment="1">
      <alignment horizontal="center" vertical="center"/>
    </xf>
    <xf numFmtId="0" fontId="22" fillId="0" borderId="55" xfId="0" applyFont="1" applyBorder="1" applyAlignment="1" applyProtection="1">
      <alignment horizontal="left" vertical="center"/>
      <protection locked="0"/>
    </xf>
    <xf numFmtId="42" fontId="36" fillId="0" borderId="41" xfId="0" applyNumberFormat="1" applyFont="1" applyBorder="1" applyProtection="1">
      <protection locked="0"/>
    </xf>
    <xf numFmtId="0" fontId="39" fillId="0" borderId="41" xfId="0" applyFont="1" applyBorder="1" applyAlignment="1" applyProtection="1">
      <alignment horizontal="center"/>
      <protection locked="0"/>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4" xfId="0" applyFont="1" applyBorder="1" applyAlignment="1" applyProtection="1">
      <alignment horizontal="center" vertical="center"/>
      <protection locked="0"/>
    </xf>
    <xf numFmtId="0" fontId="35" fillId="0" borderId="7" xfId="0" applyFont="1" applyBorder="1" applyAlignment="1">
      <alignment horizontal="right" vertical="center"/>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1" xfId="0" applyNumberFormat="1" applyFont="1" applyBorder="1" applyAlignment="1" applyProtection="1">
      <alignment horizontal="center" vertical="center"/>
      <protection locked="0"/>
    </xf>
    <xf numFmtId="177" fontId="4" fillId="0" borderId="79"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2" xfId="0" applyFont="1" applyBorder="1" applyAlignment="1" applyProtection="1">
      <alignment horizontal="left" vertical="center" wrapText="1"/>
      <protection locked="0"/>
    </xf>
    <xf numFmtId="56" fontId="4" fillId="0" borderId="29"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0" xfId="0" applyFont="1" applyBorder="1" applyAlignment="1" applyProtection="1">
      <alignment horizontal="left" vertical="center" wrapText="1"/>
      <protection locked="0"/>
    </xf>
    <xf numFmtId="56" fontId="4" fillId="0" borderId="33"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4"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2" fontId="36" fillId="0" borderId="59" xfId="2" applyNumberFormat="1" applyFont="1" applyFill="1" applyBorder="1" applyAlignment="1">
      <alignment horizontal="center" vertical="center" wrapText="1"/>
    </xf>
    <xf numFmtId="42" fontId="36" fillId="0" borderId="60" xfId="2" applyNumberFormat="1" applyFont="1" applyFill="1" applyBorder="1" applyAlignment="1">
      <alignment horizontal="center" vertical="center" wrapText="1"/>
    </xf>
    <xf numFmtId="0" fontId="4" fillId="0" borderId="13"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3" fillId="0" borderId="15"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pplyProtection="1">
      <alignment vertical="center"/>
      <protection locked="0"/>
    </xf>
    <xf numFmtId="0" fontId="22" fillId="0" borderId="74"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5" fillId="0" borderId="44" xfId="0" applyFont="1" applyBorder="1"/>
    <xf numFmtId="0" fontId="0" fillId="0" borderId="0" xfId="0" applyAlignment="1">
      <alignment vertical="center"/>
    </xf>
    <xf numFmtId="0" fontId="6" fillId="0" borderId="1" xfId="0" applyFont="1" applyBorder="1" applyAlignment="1">
      <alignment horizontal="center" vertical="center" shrinkToFit="1"/>
    </xf>
    <xf numFmtId="3" fontId="19" fillId="0" borderId="0" xfId="0" applyNumberFormat="1" applyFont="1"/>
    <xf numFmtId="42" fontId="18" fillId="0" borderId="0" xfId="0" applyNumberFormat="1" applyFont="1"/>
    <xf numFmtId="0" fontId="19" fillId="0" borderId="0" xfId="0" applyFont="1" applyAlignment="1">
      <alignment horizontal="center"/>
    </xf>
    <xf numFmtId="42" fontId="19" fillId="0" borderId="0" xfId="0" applyNumberFormat="1" applyFont="1" applyAlignment="1">
      <alignment horizontal="right"/>
    </xf>
    <xf numFmtId="0" fontId="22" fillId="0" borderId="83" xfId="0" applyFont="1" applyBorder="1" applyAlignment="1" applyProtection="1">
      <alignment horizontal="left" vertical="center"/>
      <protection locked="0"/>
    </xf>
    <xf numFmtId="42" fontId="36" fillId="0" borderId="84" xfId="0" applyNumberFormat="1" applyFont="1" applyBorder="1" applyProtection="1">
      <protection locked="0"/>
    </xf>
    <xf numFmtId="0" fontId="36" fillId="0" borderId="84" xfId="0" applyFont="1" applyBorder="1" applyAlignment="1" applyProtection="1">
      <alignment horizontal="center"/>
      <protection locked="0"/>
    </xf>
    <xf numFmtId="0" fontId="22" fillId="0" borderId="86" xfId="0" applyFont="1" applyBorder="1" applyAlignment="1" applyProtection="1">
      <alignment horizontal="left" vertical="center"/>
      <protection locked="0"/>
    </xf>
    <xf numFmtId="42" fontId="36" fillId="0" borderId="87" xfId="0" applyNumberFormat="1" applyFont="1" applyBorder="1" applyAlignment="1" applyProtection="1">
      <alignment horizontal="left" vertical="center"/>
      <protection locked="0"/>
    </xf>
    <xf numFmtId="0" fontId="36" fillId="0" borderId="87" xfId="0" applyFont="1" applyBorder="1" applyAlignment="1" applyProtection="1">
      <alignment horizontal="center" vertical="center"/>
      <protection locked="0"/>
    </xf>
    <xf numFmtId="0" fontId="36"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6" fillId="0" borderId="90" xfId="0" applyNumberFormat="1" applyFont="1" applyBorder="1" applyAlignment="1" applyProtection="1">
      <alignment horizontal="left" vertical="center"/>
      <protection locked="0"/>
    </xf>
    <xf numFmtId="0" fontId="36" fillId="0" borderId="90" xfId="0" applyFont="1" applyBorder="1" applyAlignment="1" applyProtection="1">
      <alignment horizontal="center" vertical="center"/>
      <protection locked="0"/>
    </xf>
    <xf numFmtId="0" fontId="36" fillId="0" borderId="91" xfId="0" applyFont="1" applyBorder="1" applyAlignment="1">
      <alignment horizontal="center" vertical="center"/>
    </xf>
    <xf numFmtId="42" fontId="36" fillId="0" borderId="84" xfId="0" applyNumberFormat="1" applyFont="1" applyBorder="1" applyAlignment="1" applyProtection="1">
      <alignment horizontal="left" vertical="center"/>
      <protection locked="0"/>
    </xf>
    <xf numFmtId="0" fontId="36" fillId="0" borderId="84" xfId="0" applyFont="1" applyBorder="1" applyAlignment="1" applyProtection="1">
      <alignment horizontal="center" vertical="center"/>
      <protection locked="0"/>
    </xf>
    <xf numFmtId="0" fontId="36" fillId="0" borderId="85" xfId="0" applyFont="1" applyBorder="1" applyAlignment="1">
      <alignment horizontal="center" vertical="center"/>
    </xf>
    <xf numFmtId="0" fontId="39" fillId="0" borderId="84" xfId="0" applyFont="1" applyBorder="1" applyAlignment="1" applyProtection="1">
      <alignment horizontal="center"/>
      <protection locked="0"/>
    </xf>
    <xf numFmtId="42" fontId="36" fillId="0" borderId="87" xfId="0" applyNumberFormat="1" applyFont="1" applyBorder="1" applyProtection="1">
      <protection locked="0"/>
    </xf>
    <xf numFmtId="0" fontId="39" fillId="0" borderId="87" xfId="0" applyFont="1" applyBorder="1" applyAlignment="1" applyProtection="1">
      <alignment horizontal="center"/>
      <protection locked="0"/>
    </xf>
    <xf numFmtId="0" fontId="22" fillId="0" borderId="92" xfId="0" applyFont="1" applyBorder="1" applyAlignment="1" applyProtection="1">
      <alignment horizontal="left" vertical="center"/>
      <protection locked="0"/>
    </xf>
    <xf numFmtId="42" fontId="36" fillId="0" borderId="93" xfId="0" applyNumberFormat="1" applyFont="1" applyBorder="1" applyAlignment="1" applyProtection="1">
      <alignment horizontal="left" vertical="center"/>
      <protection locked="0"/>
    </xf>
    <xf numFmtId="0" fontId="36" fillId="0" borderId="93" xfId="0" applyFont="1" applyBorder="1" applyAlignment="1" applyProtection="1">
      <alignment horizontal="center" vertical="center"/>
      <protection locked="0"/>
    </xf>
    <xf numFmtId="42" fontId="36" fillId="0" borderId="98" xfId="0" applyNumberFormat="1" applyFont="1" applyBorder="1" applyAlignment="1">
      <alignment horizontal="left" vertical="center"/>
    </xf>
    <xf numFmtId="0" fontId="22" fillId="0" borderId="83"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92" xfId="0" applyFont="1" applyBorder="1" applyAlignment="1">
      <alignment horizontal="left" vertical="center"/>
    </xf>
    <xf numFmtId="42" fontId="36" fillId="0" borderId="84" xfId="0" applyNumberFormat="1" applyFont="1" applyBorder="1" applyAlignment="1">
      <alignment horizontal="left" vertical="center"/>
    </xf>
    <xf numFmtId="42" fontId="36" fillId="0" borderId="100" xfId="0" applyNumberFormat="1" applyFont="1" applyBorder="1" applyAlignment="1" applyProtection="1">
      <alignment horizontal="left" vertical="center"/>
      <protection locked="0"/>
    </xf>
    <xf numFmtId="42" fontId="36" fillId="0" borderId="93" xfId="0" applyNumberFormat="1" applyFont="1" applyBorder="1" applyAlignment="1">
      <alignment horizontal="left" vertical="center"/>
    </xf>
    <xf numFmtId="0" fontId="36" fillId="0" borderId="84"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93" xfId="0" applyFont="1" applyBorder="1" applyAlignment="1">
      <alignment horizontal="center" vertical="center"/>
    </xf>
    <xf numFmtId="0" fontId="4" fillId="0" borderId="12" xfId="0" applyFont="1" applyBorder="1" applyAlignment="1">
      <alignment horizontal="center" vertical="center"/>
    </xf>
    <xf numFmtId="176" fontId="3" fillId="0" borderId="105" xfId="0" applyNumberFormat="1" applyFont="1" applyBorder="1" applyAlignment="1" applyProtection="1">
      <alignment horizontal="center" vertical="center"/>
      <protection locked="0"/>
    </xf>
    <xf numFmtId="176" fontId="4" fillId="0" borderId="106"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 fillId="0" borderId="4" xfId="0" applyFont="1" applyBorder="1" applyAlignment="1" applyProtection="1">
      <alignment horizontal="center" vertical="center" wrapText="1"/>
      <protection locked="0"/>
    </xf>
    <xf numFmtId="0" fontId="45" fillId="0" borderId="0" xfId="0" applyFont="1" applyAlignment="1">
      <alignment vertical="center"/>
    </xf>
    <xf numFmtId="180" fontId="45" fillId="0" borderId="0" xfId="0" applyNumberFormat="1" applyFont="1" applyAlignment="1">
      <alignment horizontal="center" vertical="center"/>
    </xf>
    <xf numFmtId="0" fontId="45" fillId="0" borderId="0" xfId="0" applyFont="1" applyAlignment="1">
      <alignment horizontal="center" vertical="center"/>
    </xf>
    <xf numFmtId="180" fontId="45" fillId="0" borderId="0" xfId="0" applyNumberFormat="1" applyFont="1" applyAlignme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6" fillId="0" borderId="0" xfId="0" applyFont="1" applyAlignment="1">
      <alignment vertical="center"/>
    </xf>
    <xf numFmtId="0" fontId="45" fillId="0" borderId="38" xfId="0" applyFont="1" applyBorder="1" applyAlignment="1">
      <alignment vertical="center"/>
    </xf>
    <xf numFmtId="0" fontId="48" fillId="0" borderId="0" xfId="0" applyFont="1" applyAlignment="1">
      <alignment vertical="center"/>
    </xf>
    <xf numFmtId="180" fontId="49" fillId="0" borderId="0" xfId="0" applyNumberFormat="1" applyFont="1" applyAlignment="1">
      <alignment horizontal="center" vertical="center"/>
    </xf>
    <xf numFmtId="180" fontId="49" fillId="0" borderId="0" xfId="0" applyNumberFormat="1" applyFont="1" applyAlignment="1">
      <alignment horizontal="right" vertical="center"/>
    </xf>
    <xf numFmtId="5" fontId="50" fillId="0" borderId="0" xfId="0" applyNumberFormat="1"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right" vertical="center"/>
    </xf>
    <xf numFmtId="0" fontId="52" fillId="0" borderId="0" xfId="0" applyFont="1" applyAlignment="1">
      <alignment horizontal="center" vertical="center"/>
    </xf>
    <xf numFmtId="180" fontId="53" fillId="0" borderId="109" xfId="0" applyNumberFormat="1" applyFont="1" applyBorder="1" applyAlignment="1">
      <alignment horizontal="center" vertical="center" wrapText="1"/>
    </xf>
    <xf numFmtId="0" fontId="53" fillId="0" borderId="15" xfId="0" applyFont="1" applyBorder="1" applyAlignment="1">
      <alignment horizontal="center" vertical="center"/>
    </xf>
    <xf numFmtId="0" fontId="53" fillId="0" borderId="110" xfId="0" applyFont="1" applyBorder="1" applyAlignment="1">
      <alignment horizontal="center" vertical="center"/>
    </xf>
    <xf numFmtId="180" fontId="53" fillId="0" borderId="110" xfId="0" applyNumberFormat="1" applyFont="1" applyBorder="1" applyAlignment="1">
      <alignment horizontal="center" vertical="center" wrapText="1"/>
    </xf>
    <xf numFmtId="0" fontId="54" fillId="0" borderId="110" xfId="0" applyFont="1" applyBorder="1" applyAlignment="1">
      <alignment horizontal="center" vertical="center" wrapText="1"/>
    </xf>
    <xf numFmtId="0" fontId="53" fillId="0" borderId="110" xfId="0" applyFont="1" applyBorder="1" applyAlignment="1">
      <alignment horizontal="center" vertical="center" wrapText="1"/>
    </xf>
    <xf numFmtId="0" fontId="54" fillId="0" borderId="111"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6" xfId="0" applyFont="1" applyBorder="1" applyAlignment="1">
      <alignment horizontal="center" vertical="center"/>
    </xf>
    <xf numFmtId="180" fontId="45" fillId="0" borderId="113" xfId="0" applyNumberFormat="1" applyFont="1" applyBorder="1" applyAlignment="1" applyProtection="1">
      <alignment horizontal="center" vertical="center"/>
      <protection locked="0"/>
    </xf>
    <xf numFmtId="0" fontId="45" fillId="0" borderId="113" xfId="0" applyFont="1" applyBorder="1" applyAlignment="1" applyProtection="1">
      <alignment horizontal="left" vertical="center"/>
      <protection locked="0"/>
    </xf>
    <xf numFmtId="0" fontId="45" fillId="0" borderId="113" xfId="0" applyFont="1" applyBorder="1" applyAlignment="1" applyProtection="1">
      <alignment horizontal="center" vertical="center"/>
      <protection locked="0"/>
    </xf>
    <xf numFmtId="180" fontId="45" fillId="0" borderId="47" xfId="0" applyNumberFormat="1" applyFont="1" applyBorder="1" applyAlignment="1" applyProtection="1">
      <alignment vertical="center"/>
      <protection locked="0"/>
    </xf>
    <xf numFmtId="180" fontId="45" fillId="0" borderId="47" xfId="0" applyNumberFormat="1"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69" xfId="0" applyFont="1" applyBorder="1" applyAlignment="1">
      <alignment horizontal="left" vertical="center"/>
    </xf>
    <xf numFmtId="0" fontId="45" fillId="0" borderId="49" xfId="0" applyFont="1" applyBorder="1" applyAlignment="1" applyProtection="1">
      <alignment horizontal="center" vertical="center"/>
      <protection locked="0"/>
    </xf>
    <xf numFmtId="180" fontId="45" fillId="3" borderId="87" xfId="0" applyNumberFormat="1" applyFont="1" applyFill="1" applyBorder="1" applyAlignment="1">
      <alignment horizontal="right" vertical="center"/>
    </xf>
    <xf numFmtId="180" fontId="45" fillId="3" borderId="114" xfId="0" applyNumberFormat="1" applyFont="1" applyFill="1" applyBorder="1" applyAlignment="1">
      <alignment horizontal="right" vertical="center"/>
    </xf>
    <xf numFmtId="180" fontId="45" fillId="0" borderId="115" xfId="0" applyNumberFormat="1" applyFont="1" applyBorder="1" applyAlignment="1" applyProtection="1">
      <alignment horizontal="center" vertical="center"/>
      <protection locked="0"/>
    </xf>
    <xf numFmtId="0" fontId="45" fillId="0" borderId="115" xfId="0" applyFont="1" applyBorder="1" applyAlignment="1" applyProtection="1">
      <alignment horizontal="left" vertical="center"/>
      <protection locked="0"/>
    </xf>
    <xf numFmtId="0" fontId="45" fillId="0" borderId="115" xfId="0" applyFont="1" applyBorder="1" applyAlignment="1" applyProtection="1">
      <alignment horizontal="center" vertical="center"/>
      <protection locked="0"/>
    </xf>
    <xf numFmtId="180" fontId="45" fillId="0" borderId="48" xfId="0" applyNumberFormat="1" applyFont="1" applyBorder="1" applyAlignment="1" applyProtection="1">
      <alignment vertical="center"/>
      <protection locked="0"/>
    </xf>
    <xf numFmtId="180" fontId="45" fillId="0" borderId="48" xfId="0" applyNumberFormat="1"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70" xfId="0" applyFont="1" applyBorder="1" applyAlignment="1">
      <alignment horizontal="left" vertical="center"/>
    </xf>
    <xf numFmtId="180" fontId="45" fillId="3" borderId="90" xfId="0" applyNumberFormat="1" applyFont="1" applyFill="1" applyBorder="1" applyAlignment="1">
      <alignment horizontal="right" vertical="center"/>
    </xf>
    <xf numFmtId="180" fontId="45" fillId="0" borderId="116" xfId="0" applyNumberFormat="1" applyFont="1" applyBorder="1" applyAlignment="1">
      <alignment horizontal="center" vertical="center"/>
    </xf>
    <xf numFmtId="0" fontId="45" fillId="0" borderId="98" xfId="0" applyFont="1" applyBorder="1" applyAlignment="1">
      <alignment horizontal="left" vertical="center"/>
    </xf>
    <xf numFmtId="0" fontId="45" fillId="0" borderId="45" xfId="0" applyFont="1" applyBorder="1" applyAlignment="1">
      <alignment horizontal="center" vertical="center"/>
    </xf>
    <xf numFmtId="180" fontId="45" fillId="0" borderId="45" xfId="0" applyNumberFormat="1" applyFont="1" applyBorder="1" applyAlignment="1">
      <alignment horizontal="left" vertical="center"/>
    </xf>
    <xf numFmtId="0" fontId="45" fillId="0" borderId="45" xfId="0" applyFont="1" applyBorder="1" applyAlignment="1">
      <alignment horizontal="left" vertical="center"/>
    </xf>
    <xf numFmtId="180" fontId="45" fillId="3" borderId="117" xfId="0" applyNumberFormat="1" applyFont="1" applyFill="1" applyBorder="1" applyAlignment="1">
      <alignment horizontal="right" vertical="center"/>
    </xf>
    <xf numFmtId="180" fontId="45" fillId="3" borderId="57" xfId="0" applyNumberFormat="1" applyFont="1" applyFill="1" applyBorder="1" applyAlignment="1">
      <alignment horizontal="right" vertical="center"/>
    </xf>
    <xf numFmtId="180" fontId="45" fillId="0" borderId="118" xfId="0" applyNumberFormat="1" applyFont="1" applyBorder="1" applyAlignment="1" applyProtection="1">
      <alignment horizontal="center" vertical="center"/>
      <protection locked="0"/>
    </xf>
    <xf numFmtId="0" fontId="45" fillId="0" borderId="118" xfId="0" applyFont="1" applyBorder="1" applyAlignment="1" applyProtection="1">
      <alignment horizontal="left" vertical="center"/>
      <protection locked="0"/>
    </xf>
    <xf numFmtId="0" fontId="45" fillId="0" borderId="118" xfId="0" applyFont="1" applyBorder="1" applyAlignment="1" applyProtection="1">
      <alignment horizontal="center" vertical="center"/>
      <protection locked="0"/>
    </xf>
    <xf numFmtId="180" fontId="45" fillId="0" borderId="119" xfId="0" applyNumberFormat="1" applyFont="1" applyBorder="1" applyAlignment="1" applyProtection="1">
      <alignment vertical="center"/>
      <protection locked="0"/>
    </xf>
    <xf numFmtId="180" fontId="45" fillId="0" borderId="119" xfId="0" applyNumberFormat="1" applyFont="1" applyBorder="1" applyAlignment="1" applyProtection="1">
      <alignment horizontal="center" vertical="center"/>
      <protection locked="0"/>
    </xf>
    <xf numFmtId="0" fontId="45" fillId="0" borderId="119" xfId="0" applyFont="1" applyBorder="1" applyAlignment="1" applyProtection="1">
      <alignment horizontal="center" vertical="center"/>
      <protection locked="0"/>
    </xf>
    <xf numFmtId="0" fontId="45" fillId="0" borderId="120" xfId="0" applyFont="1" applyBorder="1" applyAlignment="1">
      <alignment horizontal="left" vertical="center"/>
    </xf>
    <xf numFmtId="0" fontId="45" fillId="0" borderId="121" xfId="0" applyFont="1" applyBorder="1" applyAlignment="1" applyProtection="1">
      <alignment horizontal="center" vertical="center"/>
      <protection locked="0"/>
    </xf>
    <xf numFmtId="180" fontId="45" fillId="3" borderId="100" xfId="0" applyNumberFormat="1" applyFont="1" applyFill="1" applyBorder="1" applyAlignment="1">
      <alignment horizontal="right" vertical="center"/>
    </xf>
    <xf numFmtId="180" fontId="45" fillId="3" borderId="18" xfId="0" applyNumberFormat="1" applyFont="1" applyFill="1" applyBorder="1" applyAlignment="1">
      <alignment horizontal="right" vertical="center"/>
    </xf>
    <xf numFmtId="0" fontId="45" fillId="0" borderId="50" xfId="0" applyFont="1" applyBorder="1" applyAlignment="1" applyProtection="1">
      <alignment horizontal="center" vertical="center"/>
      <protection locked="0"/>
    </xf>
    <xf numFmtId="180" fontId="45" fillId="3" borderId="124" xfId="0" applyNumberFormat="1" applyFont="1" applyFill="1" applyBorder="1" applyAlignment="1">
      <alignment horizontal="right" vertical="center"/>
    </xf>
    <xf numFmtId="180" fontId="45" fillId="3" borderId="84" xfId="0" applyNumberFormat="1" applyFont="1" applyFill="1" applyBorder="1" applyAlignment="1">
      <alignment horizontal="right" vertical="center"/>
    </xf>
    <xf numFmtId="180" fontId="45" fillId="3" borderId="26" xfId="0" applyNumberFormat="1" applyFont="1" applyFill="1" applyBorder="1" applyAlignment="1">
      <alignment vertical="center"/>
    </xf>
    <xf numFmtId="180" fontId="45" fillId="3" borderId="5" xfId="0" applyNumberFormat="1" applyFont="1" applyFill="1" applyBorder="1" applyAlignment="1">
      <alignment vertical="center"/>
    </xf>
    <xf numFmtId="180" fontId="45" fillId="0" borderId="1" xfId="0" applyNumberFormat="1" applyFont="1" applyBorder="1" applyAlignment="1">
      <alignment vertical="center"/>
    </xf>
    <xf numFmtId="180" fontId="45" fillId="0" borderId="4" xfId="0" applyNumberFormat="1" applyFont="1" applyBorder="1" applyAlignment="1">
      <alignment vertical="center"/>
    </xf>
    <xf numFmtId="180" fontId="45" fillId="0" borderId="27" xfId="0" applyNumberFormat="1" applyFont="1" applyBorder="1" applyAlignment="1">
      <alignment vertical="center"/>
    </xf>
    <xf numFmtId="0" fontId="45" fillId="0" borderId="0" xfId="0" applyFont="1" applyAlignment="1" applyProtection="1">
      <alignment vertical="center"/>
      <protection locked="0"/>
    </xf>
    <xf numFmtId="180" fontId="45" fillId="0" borderId="1" xfId="1" applyNumberFormat="1" applyFont="1" applyFill="1" applyBorder="1" applyAlignment="1" applyProtection="1">
      <alignment horizontal="right" vertical="center"/>
    </xf>
    <xf numFmtId="179" fontId="45" fillId="0" borderId="0" xfId="0" applyNumberFormat="1" applyFont="1" applyAlignment="1">
      <alignment vertical="center"/>
    </xf>
    <xf numFmtId="0" fontId="60" fillId="0" borderId="38" xfId="0" applyFont="1" applyBorder="1" applyAlignment="1">
      <alignment vertical="center" wrapText="1"/>
    </xf>
    <xf numFmtId="180" fontId="45" fillId="0" borderId="27" xfId="0" applyNumberFormat="1" applyFont="1" applyBorder="1" applyAlignment="1">
      <alignment horizontal="right" vertical="center"/>
    </xf>
    <xf numFmtId="178" fontId="45" fillId="0" borderId="0" xfId="0" applyNumberFormat="1" applyFont="1" applyAlignment="1">
      <alignment vertical="center"/>
    </xf>
    <xf numFmtId="0" fontId="62" fillId="0" borderId="0" xfId="0" applyFont="1" applyAlignment="1">
      <alignment horizontal="justify" vertical="center"/>
    </xf>
    <xf numFmtId="180" fontId="57" fillId="0" borderId="0" xfId="0" applyNumberFormat="1" applyFont="1" applyAlignment="1">
      <alignment horizontal="center" vertical="center"/>
    </xf>
    <xf numFmtId="180" fontId="57" fillId="0" borderId="0" xfId="0" applyNumberFormat="1" applyFont="1" applyAlignment="1">
      <alignment horizontal="right" vertical="center"/>
    </xf>
    <xf numFmtId="0" fontId="45" fillId="0" borderId="0" xfId="0" applyFont="1" applyAlignment="1">
      <alignment horizontal="justify" vertical="center"/>
    </xf>
    <xf numFmtId="0" fontId="5" fillId="0" borderId="73" xfId="0" applyFont="1" applyBorder="1" applyAlignment="1">
      <alignment horizontal="center" vertical="center" wrapText="1"/>
    </xf>
    <xf numFmtId="0" fontId="64" fillId="0" borderId="113" xfId="0" applyFont="1" applyBorder="1" applyAlignment="1" applyProtection="1">
      <alignment horizontal="left" vertical="center"/>
      <protection locked="0"/>
    </xf>
    <xf numFmtId="180" fontId="64" fillId="0" borderId="113" xfId="0" applyNumberFormat="1" applyFont="1" applyBorder="1" applyAlignment="1" applyProtection="1">
      <alignment horizontal="center" vertical="center"/>
      <protection locked="0"/>
    </xf>
    <xf numFmtId="0" fontId="64" fillId="0" borderId="113" xfId="0" applyFont="1" applyBorder="1" applyAlignment="1" applyProtection="1">
      <alignment horizontal="center" vertical="center"/>
      <protection locked="0"/>
    </xf>
    <xf numFmtId="180" fontId="64" fillId="0" borderId="47" xfId="0" applyNumberFormat="1" applyFont="1" applyBorder="1" applyAlignment="1" applyProtection="1">
      <alignment vertical="center"/>
      <protection locked="0"/>
    </xf>
    <xf numFmtId="180" fontId="64" fillId="0" borderId="47" xfId="0" applyNumberFormat="1" applyFont="1" applyBorder="1" applyAlignment="1" applyProtection="1">
      <alignment horizontal="center" vertical="center"/>
      <protection locked="0"/>
    </xf>
    <xf numFmtId="0" fontId="64" fillId="0" borderId="47" xfId="0" applyFont="1" applyBorder="1" applyAlignment="1" applyProtection="1">
      <alignment horizontal="center" vertical="center"/>
      <protection locked="0"/>
    </xf>
    <xf numFmtId="42" fontId="36" fillId="5" borderId="56" xfId="0" applyNumberFormat="1" applyFont="1" applyFill="1" applyBorder="1" applyAlignment="1">
      <alignment horizontal="left" vertical="center"/>
    </xf>
    <xf numFmtId="42" fontId="36" fillId="5" borderId="52" xfId="0" applyNumberFormat="1" applyFont="1" applyFill="1" applyBorder="1" applyAlignment="1">
      <alignment horizontal="left" vertical="center"/>
    </xf>
    <xf numFmtId="42" fontId="36" fillId="5" borderId="53" xfId="0" applyNumberFormat="1" applyFont="1" applyFill="1" applyBorder="1" applyAlignment="1">
      <alignment horizontal="left" vertical="center"/>
    </xf>
    <xf numFmtId="42" fontId="36" fillId="5" borderId="43" xfId="0" applyNumberFormat="1" applyFont="1" applyFill="1" applyBorder="1" applyAlignment="1">
      <alignment horizontal="left" vertical="center"/>
    </xf>
    <xf numFmtId="3" fontId="31"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42" fontId="36" fillId="5" borderId="58" xfId="0" applyNumberFormat="1" applyFont="1" applyFill="1" applyBorder="1" applyAlignment="1">
      <alignment horizontal="left" vertical="center"/>
    </xf>
    <xf numFmtId="42" fontId="36" fillId="5" borderId="51" xfId="0" applyNumberFormat="1" applyFont="1" applyFill="1" applyBorder="1" applyAlignment="1">
      <alignment horizontal="left" vertical="center"/>
    </xf>
    <xf numFmtId="42" fontId="36" fillId="5" borderId="60" xfId="0" applyNumberFormat="1" applyFont="1" applyFill="1" applyBorder="1" applyAlignment="1">
      <alignment horizontal="left" vertical="center"/>
    </xf>
    <xf numFmtId="0" fontId="36" fillId="5" borderId="85" xfId="0" applyFont="1" applyFill="1" applyBorder="1" applyAlignment="1">
      <alignment horizontal="center"/>
    </xf>
    <xf numFmtId="0" fontId="36" fillId="5" borderId="88" xfId="0" applyFont="1" applyFill="1" applyBorder="1" applyAlignment="1">
      <alignment horizontal="center" vertical="center"/>
    </xf>
    <xf numFmtId="0" fontId="36" fillId="5" borderId="91" xfId="0" applyFont="1" applyFill="1" applyBorder="1" applyAlignment="1">
      <alignment horizontal="center" vertical="center"/>
    </xf>
    <xf numFmtId="0" fontId="36" fillId="5" borderId="45" xfId="0" applyFont="1" applyFill="1" applyBorder="1" applyAlignment="1">
      <alignment horizontal="center" vertical="center"/>
    </xf>
    <xf numFmtId="0" fontId="36" fillId="5" borderId="85" xfId="0" applyFont="1" applyFill="1" applyBorder="1" applyAlignment="1">
      <alignment horizontal="center" vertical="center"/>
    </xf>
    <xf numFmtId="0" fontId="39" fillId="5" borderId="85" xfId="0" applyFont="1" applyFill="1" applyBorder="1" applyAlignment="1">
      <alignment horizontal="center"/>
    </xf>
    <xf numFmtId="0" fontId="39" fillId="5" borderId="88" xfId="0" applyFont="1" applyFill="1" applyBorder="1" applyAlignment="1">
      <alignment horizontal="center"/>
    </xf>
    <xf numFmtId="0" fontId="36" fillId="5" borderId="98" xfId="0" applyFont="1" applyFill="1" applyBorder="1" applyAlignment="1">
      <alignment horizontal="center" vertical="center"/>
    </xf>
    <xf numFmtId="0" fontId="39" fillId="5" borderId="101" xfId="0" applyFont="1" applyFill="1" applyBorder="1" applyAlignment="1">
      <alignment horizontal="center"/>
    </xf>
    <xf numFmtId="0" fontId="36" fillId="5" borderId="102" xfId="0" applyFont="1" applyFill="1" applyBorder="1" applyAlignment="1">
      <alignment horizontal="center" vertical="center"/>
    </xf>
    <xf numFmtId="0" fontId="36" fillId="5" borderId="103" xfId="0" applyFont="1" applyFill="1" applyBorder="1" applyAlignment="1">
      <alignment horizontal="center" vertical="center"/>
    </xf>
    <xf numFmtId="0" fontId="39" fillId="5" borderId="61" xfId="0" applyFont="1" applyFill="1" applyBorder="1" applyAlignment="1">
      <alignment horizontal="center"/>
    </xf>
    <xf numFmtId="0" fontId="39" fillId="5" borderId="94" xfId="0" applyFont="1" applyFill="1" applyBorder="1" applyAlignment="1">
      <alignment horizontal="center"/>
    </xf>
    <xf numFmtId="0" fontId="18" fillId="0" borderId="44" xfId="0" applyFont="1" applyBorder="1" applyAlignment="1">
      <alignment horizontal="center" vertical="center" shrinkToFit="1"/>
    </xf>
    <xf numFmtId="0" fontId="18" fillId="0" borderId="0" xfId="0" applyFont="1" applyAlignment="1">
      <alignment horizontal="left" vertical="center"/>
    </xf>
    <xf numFmtId="42" fontId="18" fillId="0" borderId="44" xfId="0" applyNumberFormat="1" applyFont="1" applyBorder="1" applyAlignment="1">
      <alignment horizontal="center" vertical="center"/>
    </xf>
    <xf numFmtId="38"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5" fillId="0" borderId="10"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8" fillId="0" borderId="16"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18" xfId="0" applyFont="1" applyBorder="1" applyAlignment="1" applyProtection="1">
      <alignment horizontal="left"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2" fillId="0" borderId="74"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37"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74"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6" fontId="5" fillId="0" borderId="29" xfId="0" applyNumberFormat="1" applyFont="1" applyBorder="1" applyAlignment="1" applyProtection="1">
      <alignment horizontal="center" vertical="center"/>
      <protection locked="0"/>
    </xf>
    <xf numFmtId="176" fontId="5" fillId="0" borderId="30" xfId="0" applyNumberFormat="1" applyFont="1" applyBorder="1" applyAlignment="1" applyProtection="1">
      <alignment horizontal="center" vertical="center"/>
      <protection locked="0"/>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5" xfId="0" applyNumberFormat="1" applyFont="1" applyBorder="1" applyAlignment="1" applyProtection="1">
      <alignment vertical="center"/>
      <protection locked="0"/>
    </xf>
    <xf numFmtId="176" fontId="5" fillId="0" borderId="76" xfId="0" applyNumberFormat="1" applyFont="1" applyBorder="1" applyAlignment="1" applyProtection="1">
      <alignment vertical="center"/>
      <protection locked="0"/>
    </xf>
    <xf numFmtId="176" fontId="5" fillId="0" borderId="107" xfId="0" applyNumberFormat="1" applyFont="1" applyBorder="1" applyAlignment="1" applyProtection="1">
      <alignment vertical="center"/>
      <protection locked="0"/>
    </xf>
    <xf numFmtId="176" fontId="5" fillId="0" borderId="108" xfId="0" applyNumberFormat="1" applyFont="1" applyBorder="1" applyAlignment="1" applyProtection="1">
      <alignment vertical="center"/>
      <protection locked="0"/>
    </xf>
    <xf numFmtId="0" fontId="4" fillId="0" borderId="7" xfId="0" applyFont="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left" vertical="center"/>
    </xf>
    <xf numFmtId="0" fontId="53" fillId="0" borderId="14" xfId="0" applyFont="1" applyBorder="1" applyAlignment="1">
      <alignment horizontal="center" vertical="center"/>
    </xf>
    <xf numFmtId="0" fontId="53" fillId="0" borderId="21"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180" fontId="45" fillId="3" borderId="7" xfId="0" applyNumberFormat="1" applyFont="1" applyFill="1" applyBorder="1" applyAlignment="1">
      <alignment horizontal="right" vertical="center"/>
    </xf>
    <xf numFmtId="180" fontId="45" fillId="3" borderId="8" xfId="0" applyNumberFormat="1" applyFont="1" applyFill="1" applyBorder="1" applyAlignment="1">
      <alignment horizontal="right" vertical="center"/>
    </xf>
    <xf numFmtId="0" fontId="57" fillId="4" borderId="74" xfId="0" applyFont="1" applyFill="1" applyBorder="1" applyAlignment="1">
      <alignment vertical="center"/>
    </xf>
    <xf numFmtId="0" fontId="57" fillId="4" borderId="75" xfId="0" applyFont="1" applyFill="1" applyBorder="1" applyAlignment="1">
      <alignment vertical="center"/>
    </xf>
    <xf numFmtId="0" fontId="57" fillId="4" borderId="76" xfId="0" applyFont="1" applyFill="1" applyBorder="1" applyAlignment="1">
      <alignment vertical="center"/>
    </xf>
    <xf numFmtId="180" fontId="45" fillId="3" borderId="6" xfId="0" applyNumberFormat="1" applyFont="1" applyFill="1" applyBorder="1" applyAlignment="1">
      <alignment horizontal="right" vertical="center"/>
    </xf>
    <xf numFmtId="180" fontId="45" fillId="3" borderId="39" xfId="0" applyNumberFormat="1" applyFont="1" applyFill="1" applyBorder="1" applyAlignment="1">
      <alignment horizontal="right" vertical="center"/>
    </xf>
    <xf numFmtId="0" fontId="57" fillId="4" borderId="122" xfId="0" applyFont="1" applyFill="1" applyBorder="1" applyAlignment="1">
      <alignment vertical="center"/>
    </xf>
    <xf numFmtId="0" fontId="57" fillId="4" borderId="104" xfId="0" applyFont="1" applyFill="1" applyBorder="1" applyAlignment="1">
      <alignment vertical="center"/>
    </xf>
    <xf numFmtId="0" fontId="57" fillId="4" borderId="123" xfId="0" applyFont="1" applyFill="1" applyBorder="1" applyAlignment="1">
      <alignment vertical="center"/>
    </xf>
    <xf numFmtId="180" fontId="45" fillId="3" borderId="40" xfId="0" applyNumberFormat="1" applyFont="1" applyFill="1" applyBorder="1" applyAlignment="1">
      <alignment horizontal="right" vertical="center"/>
    </xf>
    <xf numFmtId="0" fontId="56" fillId="0" borderId="14" xfId="0" applyFont="1" applyBorder="1" applyAlignment="1">
      <alignment horizontal="right" vertical="center"/>
    </xf>
    <xf numFmtId="0" fontId="56" fillId="0" borderId="15" xfId="0" applyFont="1" applyBorder="1" applyAlignment="1">
      <alignment horizontal="right" vertical="center"/>
    </xf>
    <xf numFmtId="0" fontId="56"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45" fillId="0" borderId="0" xfId="0" applyFont="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58" fillId="0" borderId="21" xfId="0" applyFont="1" applyBorder="1" applyAlignment="1">
      <alignment horizontal="center" vertical="center"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0" fontId="45" fillId="0" borderId="6" xfId="0" applyNumberFormat="1" applyFont="1" applyBorder="1" applyAlignment="1" applyProtection="1">
      <alignment vertical="center"/>
      <protection locked="0"/>
    </xf>
    <xf numFmtId="180" fontId="45" fillId="0" borderId="7" xfId="0" applyNumberFormat="1" applyFont="1" applyBorder="1" applyAlignment="1" applyProtection="1">
      <alignment vertical="center"/>
      <protection locked="0"/>
    </xf>
    <xf numFmtId="180" fontId="45" fillId="0" borderId="8" xfId="0" applyNumberFormat="1" applyFont="1" applyBorder="1" applyAlignment="1" applyProtection="1">
      <alignment vertical="center"/>
      <protection locked="0"/>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3" fontId="36" fillId="5" borderId="2" xfId="0" applyNumberFormat="1" applyFont="1" applyFill="1" applyBorder="1" applyAlignment="1">
      <alignment horizontal="center" vertical="center"/>
    </xf>
    <xf numFmtId="3" fontId="36" fillId="5" borderId="3" xfId="0" applyNumberFormat="1" applyFont="1" applyFill="1" applyBorder="1" applyAlignment="1">
      <alignment horizontal="center" vertical="center"/>
    </xf>
    <xf numFmtId="3" fontId="36" fillId="5" borderId="4" xfId="0" applyNumberFormat="1" applyFont="1" applyFill="1" applyBorder="1" applyAlignment="1">
      <alignment horizontal="center" vertical="center"/>
    </xf>
    <xf numFmtId="0" fontId="22" fillId="0" borderId="95" xfId="0" applyFont="1" applyBorder="1" applyAlignment="1">
      <alignment horizontal="center" vertical="center"/>
    </xf>
    <xf numFmtId="0" fontId="22" fillId="0" borderId="62" xfId="0" applyFont="1" applyBorder="1" applyAlignment="1">
      <alignment horizontal="center" vertical="center"/>
    </xf>
    <xf numFmtId="42" fontId="36" fillId="5" borderId="82" xfId="0" applyNumberFormat="1" applyFont="1" applyFill="1" applyBorder="1" applyAlignment="1">
      <alignment horizontal="center" vertical="center"/>
    </xf>
    <xf numFmtId="42" fontId="36" fillId="5" borderId="9" xfId="0" applyNumberFormat="1" applyFont="1" applyFill="1" applyBorder="1" applyAlignment="1">
      <alignment horizontal="center" vertical="center"/>
    </xf>
    <xf numFmtId="42" fontId="36" fillId="5" borderId="6" xfId="0" applyNumberFormat="1" applyFont="1" applyFill="1" applyBorder="1" applyAlignment="1">
      <alignment horizontal="center" vertical="center"/>
    </xf>
    <xf numFmtId="42" fontId="36" fillId="5" borderId="63" xfId="0" applyNumberFormat="1" applyFont="1" applyFill="1" applyBorder="1" applyAlignment="1">
      <alignment horizontal="center" vertical="center"/>
    </xf>
    <xf numFmtId="42" fontId="36" fillId="5" borderId="10" xfId="0" applyNumberFormat="1" applyFont="1" applyFill="1" applyBorder="1" applyAlignment="1">
      <alignment horizontal="center" vertical="center"/>
    </xf>
    <xf numFmtId="42" fontId="36" fillId="5" borderId="8" xfId="0" applyNumberFormat="1"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96"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5" borderId="97"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34" fillId="0" borderId="0" xfId="0" applyFont="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0" fontId="36" fillId="5" borderId="2" xfId="0" applyFont="1" applyFill="1" applyBorder="1" applyAlignment="1">
      <alignment horizontal="center" vertical="center" wrapText="1"/>
    </xf>
    <xf numFmtId="3" fontId="40" fillId="5" borderId="2" xfId="0" applyNumberFormat="1" applyFont="1" applyFill="1" applyBorder="1" applyAlignment="1">
      <alignment horizontal="center" vertical="center"/>
    </xf>
    <xf numFmtId="3" fontId="40" fillId="5" borderId="4" xfId="0" applyNumberFormat="1" applyFont="1" applyFill="1" applyBorder="1" applyAlignment="1">
      <alignment horizontal="center" vertical="center"/>
    </xf>
    <xf numFmtId="49" fontId="6"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xf>
    <xf numFmtId="0" fontId="36" fillId="5" borderId="60" xfId="0" applyFont="1" applyFill="1" applyBorder="1" applyAlignment="1">
      <alignment horizontal="center" vertical="center"/>
    </xf>
    <xf numFmtId="0" fontId="36" fillId="5" borderId="4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7" fillId="0" borderId="0" xfId="0" applyFont="1" applyAlignment="1">
      <alignment horizont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4" xfId="0" applyFont="1" applyBorder="1" applyAlignment="1" applyProtection="1">
      <alignment horizontal="center"/>
      <protection locked="0"/>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33"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cellXfs>
  <cellStyles count="5">
    <cellStyle name="桁区切り" xfId="1" builtinId="6"/>
    <cellStyle name="通貨" xfId="2" builtinId="7"/>
    <cellStyle name="標準" xfId="0" builtinId="0"/>
    <cellStyle name="標準 2" xfId="3" xr:uid="{37F56836-354C-4BFE-95AB-14C05DC6898D}"/>
    <cellStyle name="標準 3" xfId="4" xr:uid="{3233A517-2C69-4224-A78F-276C18CD74E7}"/>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49</xdr:row>
          <xdr:rowOff>304800</xdr:rowOff>
        </xdr:from>
        <xdr:to>
          <xdr:col>5</xdr:col>
          <xdr:colOff>297180</xdr:colOff>
          <xdr:row>52</xdr:row>
          <xdr:rowOff>22860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4</xdr:col>
          <xdr:colOff>2247900</xdr:colOff>
          <xdr:row>52</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4</xdr:col>
          <xdr:colOff>2247900</xdr:colOff>
          <xdr:row>52</xdr:row>
          <xdr:rowOff>182880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48</xdr:row>
          <xdr:rowOff>304800</xdr:rowOff>
        </xdr:from>
        <xdr:to>
          <xdr:col>17</xdr:col>
          <xdr:colOff>708660</xdr:colOff>
          <xdr:row>51</xdr:row>
          <xdr:rowOff>30480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48</xdr:row>
          <xdr:rowOff>160020</xdr:rowOff>
        </xdr:from>
        <xdr:to>
          <xdr:col>15</xdr:col>
          <xdr:colOff>594360</xdr:colOff>
          <xdr:row>50</xdr:row>
          <xdr:rowOff>152400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411480</xdr:colOff>
          <xdr:row>49</xdr:row>
          <xdr:rowOff>160020</xdr:rowOff>
        </xdr:from>
        <xdr:to>
          <xdr:col>15</xdr:col>
          <xdr:colOff>594360</xdr:colOff>
          <xdr:row>52</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49</xdr:row>
          <xdr:rowOff>160020</xdr:rowOff>
        </xdr:from>
        <xdr:to>
          <xdr:col>4</xdr:col>
          <xdr:colOff>2499360</xdr:colOff>
          <xdr:row>52</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50</xdr:row>
          <xdr:rowOff>160020</xdr:rowOff>
        </xdr:from>
        <xdr:to>
          <xdr:col>4</xdr:col>
          <xdr:colOff>2499360</xdr:colOff>
          <xdr:row>52</xdr:row>
          <xdr:rowOff>182880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54</xdr:row>
          <xdr:rowOff>304800</xdr:rowOff>
        </xdr:from>
        <xdr:to>
          <xdr:col>13</xdr:col>
          <xdr:colOff>350520</xdr:colOff>
          <xdr:row>59</xdr:row>
          <xdr:rowOff>266700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54</xdr:row>
          <xdr:rowOff>160020</xdr:rowOff>
        </xdr:from>
        <xdr:to>
          <xdr:col>9</xdr:col>
          <xdr:colOff>327660</xdr:colOff>
          <xdr:row>58</xdr:row>
          <xdr:rowOff>68580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55</xdr:row>
          <xdr:rowOff>160020</xdr:rowOff>
        </xdr:from>
        <xdr:to>
          <xdr:col>9</xdr:col>
          <xdr:colOff>327660</xdr:colOff>
          <xdr:row>61</xdr:row>
          <xdr:rowOff>45720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52</xdr:row>
          <xdr:rowOff>304800</xdr:rowOff>
        </xdr:from>
        <xdr:to>
          <xdr:col>20</xdr:col>
          <xdr:colOff>251460</xdr:colOff>
          <xdr:row>55</xdr:row>
          <xdr:rowOff>335280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52</xdr:row>
          <xdr:rowOff>160020</xdr:rowOff>
        </xdr:from>
        <xdr:to>
          <xdr:col>17</xdr:col>
          <xdr:colOff>160020</xdr:colOff>
          <xdr:row>54</xdr:row>
          <xdr:rowOff>327660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54</xdr:row>
          <xdr:rowOff>160020</xdr:rowOff>
        </xdr:from>
        <xdr:to>
          <xdr:col>17</xdr:col>
          <xdr:colOff>160020</xdr:colOff>
          <xdr:row>58</xdr:row>
          <xdr:rowOff>68580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55</xdr:row>
          <xdr:rowOff>7620</xdr:rowOff>
        </xdr:from>
        <xdr:to>
          <xdr:col>8</xdr:col>
          <xdr:colOff>121920</xdr:colOff>
          <xdr:row>56</xdr:row>
          <xdr:rowOff>7620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55</xdr:row>
          <xdr:rowOff>22860</xdr:rowOff>
        </xdr:from>
        <xdr:to>
          <xdr:col>11</xdr:col>
          <xdr:colOff>411480</xdr:colOff>
          <xdr:row>56</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54</xdr:row>
          <xdr:rowOff>160020</xdr:rowOff>
        </xdr:from>
        <xdr:to>
          <xdr:col>10</xdr:col>
          <xdr:colOff>175260</xdr:colOff>
          <xdr:row>58</xdr:row>
          <xdr:rowOff>68580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55</xdr:row>
          <xdr:rowOff>160020</xdr:rowOff>
        </xdr:from>
        <xdr:to>
          <xdr:col>10</xdr:col>
          <xdr:colOff>175260</xdr:colOff>
          <xdr:row>61</xdr:row>
          <xdr:rowOff>45720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54</xdr:row>
          <xdr:rowOff>160020</xdr:rowOff>
        </xdr:from>
        <xdr:to>
          <xdr:col>17</xdr:col>
          <xdr:colOff>137160</xdr:colOff>
          <xdr:row>56</xdr:row>
          <xdr:rowOff>441960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30480</xdr:rowOff>
        </xdr:from>
        <xdr:to>
          <xdr:col>3</xdr:col>
          <xdr:colOff>807720</xdr:colOff>
          <xdr:row>13</xdr:row>
          <xdr:rowOff>274320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13</xdr:row>
          <xdr:rowOff>38100</xdr:rowOff>
        </xdr:from>
        <xdr:to>
          <xdr:col>3</xdr:col>
          <xdr:colOff>1927860</xdr:colOff>
          <xdr:row>13</xdr:row>
          <xdr:rowOff>289560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12</xdr:row>
          <xdr:rowOff>160020</xdr:rowOff>
        </xdr:from>
        <xdr:to>
          <xdr:col>3</xdr:col>
          <xdr:colOff>2247900</xdr:colOff>
          <xdr:row>14</xdr:row>
          <xdr:rowOff>22860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30480</xdr:rowOff>
        </xdr:from>
        <xdr:to>
          <xdr:col>3</xdr:col>
          <xdr:colOff>807720</xdr:colOff>
          <xdr:row>14</xdr:row>
          <xdr:rowOff>274320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14</xdr:row>
          <xdr:rowOff>38100</xdr:rowOff>
        </xdr:from>
        <xdr:to>
          <xdr:col>3</xdr:col>
          <xdr:colOff>1927860</xdr:colOff>
          <xdr:row>14</xdr:row>
          <xdr:rowOff>289560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13</xdr:row>
          <xdr:rowOff>160020</xdr:rowOff>
        </xdr:from>
        <xdr:to>
          <xdr:col>3</xdr:col>
          <xdr:colOff>2247900</xdr:colOff>
          <xdr:row>14</xdr:row>
          <xdr:rowOff>297180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30480</xdr:rowOff>
        </xdr:from>
        <xdr:to>
          <xdr:col>3</xdr:col>
          <xdr:colOff>807720</xdr:colOff>
          <xdr:row>15</xdr:row>
          <xdr:rowOff>274320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15</xdr:row>
          <xdr:rowOff>38100</xdr:rowOff>
        </xdr:from>
        <xdr:to>
          <xdr:col>3</xdr:col>
          <xdr:colOff>1927860</xdr:colOff>
          <xdr:row>15</xdr:row>
          <xdr:rowOff>289560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14</xdr:row>
          <xdr:rowOff>160020</xdr:rowOff>
        </xdr:from>
        <xdr:to>
          <xdr:col>3</xdr:col>
          <xdr:colOff>2247900</xdr:colOff>
          <xdr:row>15</xdr:row>
          <xdr:rowOff>297180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30480</xdr:rowOff>
        </xdr:from>
        <xdr:to>
          <xdr:col>3</xdr:col>
          <xdr:colOff>807720</xdr:colOff>
          <xdr:row>16</xdr:row>
          <xdr:rowOff>274320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16</xdr:row>
          <xdr:rowOff>38100</xdr:rowOff>
        </xdr:from>
        <xdr:to>
          <xdr:col>3</xdr:col>
          <xdr:colOff>1927860</xdr:colOff>
          <xdr:row>16</xdr:row>
          <xdr:rowOff>289560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15</xdr:row>
          <xdr:rowOff>160020</xdr:rowOff>
        </xdr:from>
        <xdr:to>
          <xdr:col>3</xdr:col>
          <xdr:colOff>2247900</xdr:colOff>
          <xdr:row>16</xdr:row>
          <xdr:rowOff>297180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16</xdr:row>
          <xdr:rowOff>160020</xdr:rowOff>
        </xdr:from>
        <xdr:to>
          <xdr:col>3</xdr:col>
          <xdr:colOff>2247900</xdr:colOff>
          <xdr:row>18</xdr:row>
          <xdr:rowOff>137160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30480</xdr:rowOff>
        </xdr:from>
        <xdr:to>
          <xdr:col>3</xdr:col>
          <xdr:colOff>807720</xdr:colOff>
          <xdr:row>19</xdr:row>
          <xdr:rowOff>274320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19</xdr:row>
          <xdr:rowOff>38100</xdr:rowOff>
        </xdr:from>
        <xdr:to>
          <xdr:col>3</xdr:col>
          <xdr:colOff>1927860</xdr:colOff>
          <xdr:row>19</xdr:row>
          <xdr:rowOff>289560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18</xdr:row>
          <xdr:rowOff>160020</xdr:rowOff>
        </xdr:from>
        <xdr:to>
          <xdr:col>3</xdr:col>
          <xdr:colOff>2247900</xdr:colOff>
          <xdr:row>20</xdr:row>
          <xdr:rowOff>22860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30480</xdr:rowOff>
        </xdr:from>
        <xdr:to>
          <xdr:col>3</xdr:col>
          <xdr:colOff>807720</xdr:colOff>
          <xdr:row>20</xdr:row>
          <xdr:rowOff>274320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20</xdr:row>
          <xdr:rowOff>38100</xdr:rowOff>
        </xdr:from>
        <xdr:to>
          <xdr:col>3</xdr:col>
          <xdr:colOff>1927860</xdr:colOff>
          <xdr:row>20</xdr:row>
          <xdr:rowOff>289560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19</xdr:row>
          <xdr:rowOff>160020</xdr:rowOff>
        </xdr:from>
        <xdr:to>
          <xdr:col>3</xdr:col>
          <xdr:colOff>2247900</xdr:colOff>
          <xdr:row>20</xdr:row>
          <xdr:rowOff>297180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30480</xdr:rowOff>
        </xdr:from>
        <xdr:to>
          <xdr:col>3</xdr:col>
          <xdr:colOff>807720</xdr:colOff>
          <xdr:row>22</xdr:row>
          <xdr:rowOff>274320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22</xdr:row>
          <xdr:rowOff>38100</xdr:rowOff>
        </xdr:from>
        <xdr:to>
          <xdr:col>3</xdr:col>
          <xdr:colOff>1927860</xdr:colOff>
          <xdr:row>22</xdr:row>
          <xdr:rowOff>289560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160020</xdr:rowOff>
        </xdr:from>
        <xdr:to>
          <xdr:col>3</xdr:col>
          <xdr:colOff>2247900</xdr:colOff>
          <xdr:row>23</xdr:row>
          <xdr:rowOff>22860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30480</xdr:rowOff>
        </xdr:from>
        <xdr:to>
          <xdr:col>3</xdr:col>
          <xdr:colOff>807720</xdr:colOff>
          <xdr:row>23</xdr:row>
          <xdr:rowOff>274320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23</xdr:row>
          <xdr:rowOff>38100</xdr:rowOff>
        </xdr:from>
        <xdr:to>
          <xdr:col>3</xdr:col>
          <xdr:colOff>1927860</xdr:colOff>
          <xdr:row>23</xdr:row>
          <xdr:rowOff>289560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22</xdr:row>
          <xdr:rowOff>160020</xdr:rowOff>
        </xdr:from>
        <xdr:to>
          <xdr:col>3</xdr:col>
          <xdr:colOff>2247900</xdr:colOff>
          <xdr:row>23</xdr:row>
          <xdr:rowOff>297180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30480</xdr:rowOff>
        </xdr:from>
        <xdr:to>
          <xdr:col>3</xdr:col>
          <xdr:colOff>807720</xdr:colOff>
          <xdr:row>24</xdr:row>
          <xdr:rowOff>274320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24</xdr:row>
          <xdr:rowOff>38100</xdr:rowOff>
        </xdr:from>
        <xdr:to>
          <xdr:col>3</xdr:col>
          <xdr:colOff>1927860</xdr:colOff>
          <xdr:row>24</xdr:row>
          <xdr:rowOff>289560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23</xdr:row>
          <xdr:rowOff>160020</xdr:rowOff>
        </xdr:from>
        <xdr:to>
          <xdr:col>3</xdr:col>
          <xdr:colOff>2247900</xdr:colOff>
          <xdr:row>24</xdr:row>
          <xdr:rowOff>297180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30480</xdr:rowOff>
        </xdr:from>
        <xdr:to>
          <xdr:col>3</xdr:col>
          <xdr:colOff>807720</xdr:colOff>
          <xdr:row>26</xdr:row>
          <xdr:rowOff>274320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26</xdr:row>
          <xdr:rowOff>38100</xdr:rowOff>
        </xdr:from>
        <xdr:to>
          <xdr:col>3</xdr:col>
          <xdr:colOff>1927860</xdr:colOff>
          <xdr:row>26</xdr:row>
          <xdr:rowOff>289560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160020</xdr:rowOff>
        </xdr:from>
        <xdr:to>
          <xdr:col>3</xdr:col>
          <xdr:colOff>2247900</xdr:colOff>
          <xdr:row>27</xdr:row>
          <xdr:rowOff>22860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30480</xdr:rowOff>
        </xdr:from>
        <xdr:to>
          <xdr:col>3</xdr:col>
          <xdr:colOff>807720</xdr:colOff>
          <xdr:row>27</xdr:row>
          <xdr:rowOff>274320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27</xdr:row>
          <xdr:rowOff>38100</xdr:rowOff>
        </xdr:from>
        <xdr:to>
          <xdr:col>3</xdr:col>
          <xdr:colOff>1927860</xdr:colOff>
          <xdr:row>27</xdr:row>
          <xdr:rowOff>289560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26</xdr:row>
          <xdr:rowOff>160020</xdr:rowOff>
        </xdr:from>
        <xdr:to>
          <xdr:col>3</xdr:col>
          <xdr:colOff>2247900</xdr:colOff>
          <xdr:row>27</xdr:row>
          <xdr:rowOff>297180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30480</xdr:rowOff>
        </xdr:from>
        <xdr:to>
          <xdr:col>3</xdr:col>
          <xdr:colOff>807720</xdr:colOff>
          <xdr:row>28</xdr:row>
          <xdr:rowOff>274320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28</xdr:row>
          <xdr:rowOff>38100</xdr:rowOff>
        </xdr:from>
        <xdr:to>
          <xdr:col>3</xdr:col>
          <xdr:colOff>1927860</xdr:colOff>
          <xdr:row>28</xdr:row>
          <xdr:rowOff>289560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27</xdr:row>
          <xdr:rowOff>160020</xdr:rowOff>
        </xdr:from>
        <xdr:to>
          <xdr:col>3</xdr:col>
          <xdr:colOff>2247900</xdr:colOff>
          <xdr:row>28</xdr:row>
          <xdr:rowOff>297180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30480</xdr:rowOff>
        </xdr:from>
        <xdr:to>
          <xdr:col>3</xdr:col>
          <xdr:colOff>807720</xdr:colOff>
          <xdr:row>29</xdr:row>
          <xdr:rowOff>274320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29</xdr:row>
          <xdr:rowOff>38100</xdr:rowOff>
        </xdr:from>
        <xdr:to>
          <xdr:col>3</xdr:col>
          <xdr:colOff>1927860</xdr:colOff>
          <xdr:row>29</xdr:row>
          <xdr:rowOff>289560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28</xdr:row>
          <xdr:rowOff>160020</xdr:rowOff>
        </xdr:from>
        <xdr:to>
          <xdr:col>3</xdr:col>
          <xdr:colOff>2247900</xdr:colOff>
          <xdr:row>29</xdr:row>
          <xdr:rowOff>297180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30480</xdr:rowOff>
        </xdr:from>
        <xdr:to>
          <xdr:col>3</xdr:col>
          <xdr:colOff>807720</xdr:colOff>
          <xdr:row>31</xdr:row>
          <xdr:rowOff>274320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31</xdr:row>
          <xdr:rowOff>38100</xdr:rowOff>
        </xdr:from>
        <xdr:to>
          <xdr:col>3</xdr:col>
          <xdr:colOff>1927860</xdr:colOff>
          <xdr:row>31</xdr:row>
          <xdr:rowOff>289560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160020</xdr:rowOff>
        </xdr:from>
        <xdr:to>
          <xdr:col>3</xdr:col>
          <xdr:colOff>2247900</xdr:colOff>
          <xdr:row>32</xdr:row>
          <xdr:rowOff>22860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30480</xdr:rowOff>
        </xdr:from>
        <xdr:to>
          <xdr:col>3</xdr:col>
          <xdr:colOff>807720</xdr:colOff>
          <xdr:row>32</xdr:row>
          <xdr:rowOff>274320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32</xdr:row>
          <xdr:rowOff>38100</xdr:rowOff>
        </xdr:from>
        <xdr:to>
          <xdr:col>3</xdr:col>
          <xdr:colOff>1927860</xdr:colOff>
          <xdr:row>32</xdr:row>
          <xdr:rowOff>289560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160020</xdr:rowOff>
        </xdr:from>
        <xdr:to>
          <xdr:col>3</xdr:col>
          <xdr:colOff>2247900</xdr:colOff>
          <xdr:row>32</xdr:row>
          <xdr:rowOff>297180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30480</xdr:rowOff>
        </xdr:from>
        <xdr:to>
          <xdr:col>3</xdr:col>
          <xdr:colOff>807720</xdr:colOff>
          <xdr:row>33</xdr:row>
          <xdr:rowOff>274320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33</xdr:row>
          <xdr:rowOff>38100</xdr:rowOff>
        </xdr:from>
        <xdr:to>
          <xdr:col>3</xdr:col>
          <xdr:colOff>1927860</xdr:colOff>
          <xdr:row>33</xdr:row>
          <xdr:rowOff>289560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160020</xdr:rowOff>
        </xdr:from>
        <xdr:to>
          <xdr:col>3</xdr:col>
          <xdr:colOff>2247900</xdr:colOff>
          <xdr:row>33</xdr:row>
          <xdr:rowOff>297180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30480</xdr:rowOff>
        </xdr:from>
        <xdr:to>
          <xdr:col>3</xdr:col>
          <xdr:colOff>807720</xdr:colOff>
          <xdr:row>34</xdr:row>
          <xdr:rowOff>274320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34</xdr:row>
          <xdr:rowOff>38100</xdr:rowOff>
        </xdr:from>
        <xdr:to>
          <xdr:col>3</xdr:col>
          <xdr:colOff>1927860</xdr:colOff>
          <xdr:row>34</xdr:row>
          <xdr:rowOff>289560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33</xdr:row>
          <xdr:rowOff>160020</xdr:rowOff>
        </xdr:from>
        <xdr:to>
          <xdr:col>3</xdr:col>
          <xdr:colOff>2247900</xdr:colOff>
          <xdr:row>34</xdr:row>
          <xdr:rowOff>297180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30480</xdr:rowOff>
        </xdr:from>
        <xdr:to>
          <xdr:col>3</xdr:col>
          <xdr:colOff>807720</xdr:colOff>
          <xdr:row>40</xdr:row>
          <xdr:rowOff>274320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40</xdr:row>
          <xdr:rowOff>38100</xdr:rowOff>
        </xdr:from>
        <xdr:to>
          <xdr:col>3</xdr:col>
          <xdr:colOff>1927860</xdr:colOff>
          <xdr:row>40</xdr:row>
          <xdr:rowOff>289560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39</xdr:row>
          <xdr:rowOff>160020</xdr:rowOff>
        </xdr:from>
        <xdr:to>
          <xdr:col>3</xdr:col>
          <xdr:colOff>2247900</xdr:colOff>
          <xdr:row>41</xdr:row>
          <xdr:rowOff>22860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30480</xdr:rowOff>
        </xdr:from>
        <xdr:to>
          <xdr:col>3</xdr:col>
          <xdr:colOff>807720</xdr:colOff>
          <xdr:row>41</xdr:row>
          <xdr:rowOff>274320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1684020</xdr:colOff>
          <xdr:row>41</xdr:row>
          <xdr:rowOff>38100</xdr:rowOff>
        </xdr:from>
        <xdr:to>
          <xdr:col>3</xdr:col>
          <xdr:colOff>1927860</xdr:colOff>
          <xdr:row>41</xdr:row>
          <xdr:rowOff>289560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40</xdr:row>
          <xdr:rowOff>160020</xdr:rowOff>
        </xdr:from>
        <xdr:to>
          <xdr:col>3</xdr:col>
          <xdr:colOff>2247900</xdr:colOff>
          <xdr:row>41</xdr:row>
          <xdr:rowOff>297180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30480</xdr:rowOff>
        </xdr:from>
        <xdr:to>
          <xdr:col>3</xdr:col>
          <xdr:colOff>640080</xdr:colOff>
          <xdr:row>36</xdr:row>
          <xdr:rowOff>274320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1242060</xdr:colOff>
          <xdr:row>36</xdr:row>
          <xdr:rowOff>38100</xdr:rowOff>
        </xdr:from>
        <xdr:to>
          <xdr:col>3</xdr:col>
          <xdr:colOff>1455420</xdr:colOff>
          <xdr:row>36</xdr:row>
          <xdr:rowOff>289560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1988820</xdr:colOff>
          <xdr:row>36</xdr:row>
          <xdr:rowOff>30480</xdr:rowOff>
        </xdr:from>
        <xdr:to>
          <xdr:col>3</xdr:col>
          <xdr:colOff>2209800</xdr:colOff>
          <xdr:row>36</xdr:row>
          <xdr:rowOff>274320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106680</xdr:rowOff>
        </xdr:from>
        <xdr:to>
          <xdr:col>3</xdr:col>
          <xdr:colOff>2651760</xdr:colOff>
          <xdr:row>37</xdr:row>
          <xdr:rowOff>7620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30480</xdr:rowOff>
        </xdr:from>
        <xdr:to>
          <xdr:col>3</xdr:col>
          <xdr:colOff>640080</xdr:colOff>
          <xdr:row>37</xdr:row>
          <xdr:rowOff>274320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1242060</xdr:colOff>
          <xdr:row>37</xdr:row>
          <xdr:rowOff>30480</xdr:rowOff>
        </xdr:from>
        <xdr:to>
          <xdr:col>3</xdr:col>
          <xdr:colOff>1455420</xdr:colOff>
          <xdr:row>37</xdr:row>
          <xdr:rowOff>274320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2011680</xdr:colOff>
          <xdr:row>37</xdr:row>
          <xdr:rowOff>30480</xdr:rowOff>
        </xdr:from>
        <xdr:to>
          <xdr:col>3</xdr:col>
          <xdr:colOff>2232660</xdr:colOff>
          <xdr:row>37</xdr:row>
          <xdr:rowOff>274320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106680</xdr:rowOff>
        </xdr:from>
        <xdr:to>
          <xdr:col>3</xdr:col>
          <xdr:colOff>2651760</xdr:colOff>
          <xdr:row>37</xdr:row>
          <xdr:rowOff>289560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38</xdr:row>
          <xdr:rowOff>22860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1264920</xdr:colOff>
          <xdr:row>38</xdr:row>
          <xdr:rowOff>38100</xdr:rowOff>
        </xdr:from>
        <xdr:to>
          <xdr:col>3</xdr:col>
          <xdr:colOff>1485900</xdr:colOff>
          <xdr:row>38</xdr:row>
          <xdr:rowOff>289560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2004060</xdr:colOff>
          <xdr:row>38</xdr:row>
          <xdr:rowOff>30480</xdr:rowOff>
        </xdr:from>
        <xdr:to>
          <xdr:col>3</xdr:col>
          <xdr:colOff>2217420</xdr:colOff>
          <xdr:row>38</xdr:row>
          <xdr:rowOff>274320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106680</xdr:rowOff>
        </xdr:from>
        <xdr:to>
          <xdr:col>3</xdr:col>
          <xdr:colOff>2651760</xdr:colOff>
          <xdr:row>38</xdr:row>
          <xdr:rowOff>289560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106680</xdr:rowOff>
        </xdr:from>
        <xdr:to>
          <xdr:col>3</xdr:col>
          <xdr:colOff>2651760</xdr:colOff>
          <xdr:row>40</xdr:row>
          <xdr:rowOff>7620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55" zoomScaleNormal="70" zoomScaleSheetLayoutView="55" zoomScalePageLayoutView="55" workbookViewId="0">
      <selection activeCell="F11" sqref="F11"/>
    </sheetView>
  </sheetViews>
  <sheetFormatPr defaultColWidth="9" defaultRowHeight="16.2"/>
  <cols>
    <col min="1" max="8" width="9.77734375" style="120" customWidth="1"/>
    <col min="9" max="9" width="17.44140625" style="120" customWidth="1"/>
    <col min="10" max="12" width="9.77734375" style="120" customWidth="1"/>
    <col min="13" max="13" width="6.88671875" style="120" customWidth="1"/>
    <col min="14" max="14" width="4.21875" style="120" customWidth="1"/>
    <col min="15" max="15" width="4.44140625" style="120" bestFit="1" customWidth="1"/>
    <col min="16" max="16" width="4.44140625" style="120" customWidth="1"/>
    <col min="17" max="17" width="4.44140625" style="120" bestFit="1" customWidth="1"/>
    <col min="18" max="18" width="4.44140625" style="120" customWidth="1"/>
    <col min="19" max="19" width="4.44140625" style="120" bestFit="1" customWidth="1"/>
    <col min="20" max="20" width="9" style="120" customWidth="1"/>
    <col min="21" max="16384" width="9" style="120"/>
  </cols>
  <sheetData>
    <row r="1" spans="1:19" ht="26.25" customHeight="1">
      <c r="A1" s="30" t="s">
        <v>0</v>
      </c>
      <c r="B1" s="116"/>
      <c r="C1" s="30"/>
      <c r="D1" s="30"/>
      <c r="E1" s="30"/>
      <c r="F1" s="30"/>
      <c r="G1" s="30"/>
      <c r="H1" s="30"/>
      <c r="I1" s="116"/>
      <c r="J1" s="30"/>
      <c r="K1" s="30"/>
      <c r="L1" s="30"/>
      <c r="M1" s="30"/>
      <c r="N1" s="30"/>
      <c r="O1" s="30"/>
      <c r="P1" s="30"/>
      <c r="Q1" s="30"/>
      <c r="R1" s="30"/>
      <c r="S1" s="31"/>
    </row>
    <row r="2" spans="1:19" ht="26.25" customHeight="1">
      <c r="A2" s="293"/>
      <c r="B2" s="293"/>
      <c r="C2" s="293"/>
      <c r="D2" s="293"/>
      <c r="E2" s="293"/>
      <c r="F2" s="293"/>
      <c r="G2" s="293"/>
      <c r="H2" s="293"/>
      <c r="I2" s="293"/>
      <c r="J2" s="293"/>
      <c r="K2" s="293"/>
      <c r="L2" s="293"/>
      <c r="M2" s="293"/>
      <c r="N2" s="293"/>
      <c r="O2" s="293"/>
      <c r="P2" s="293"/>
      <c r="Q2" s="293"/>
      <c r="R2" s="293"/>
      <c r="S2" s="293"/>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18"/>
      <c r="F4" s="118"/>
      <c r="G4" s="30"/>
      <c r="H4" s="30"/>
      <c r="I4" s="30"/>
      <c r="J4" s="30"/>
      <c r="K4" s="30"/>
      <c r="L4" s="118"/>
      <c r="M4" s="116" t="s">
        <v>211</v>
      </c>
      <c r="N4" s="119"/>
      <c r="O4" s="116" t="s">
        <v>212</v>
      </c>
      <c r="P4" s="119"/>
      <c r="Q4" s="116" t="s">
        <v>213</v>
      </c>
      <c r="R4" s="119"/>
      <c r="S4" s="116" t="s">
        <v>214</v>
      </c>
    </row>
    <row r="5" spans="1:19" ht="14.25" customHeight="1">
      <c r="A5" s="30"/>
      <c r="B5" s="30"/>
      <c r="C5" s="30"/>
      <c r="D5" s="30"/>
      <c r="E5" s="118"/>
      <c r="F5" s="118"/>
      <c r="G5" s="30"/>
      <c r="H5" s="30"/>
      <c r="I5" s="30"/>
      <c r="J5" s="30"/>
      <c r="K5" s="30"/>
      <c r="L5" s="118"/>
      <c r="M5" s="118"/>
      <c r="N5" s="118"/>
      <c r="O5" s="118"/>
      <c r="P5" s="118"/>
      <c r="Q5" s="30"/>
      <c r="R5" s="30"/>
      <c r="S5" s="31"/>
    </row>
    <row r="6" spans="1:19" ht="27" customHeight="1">
      <c r="A6" s="30"/>
      <c r="B6" s="30" t="s">
        <v>1</v>
      </c>
      <c r="C6" s="30"/>
      <c r="D6" s="30"/>
      <c r="E6" s="118"/>
      <c r="F6" s="118"/>
      <c r="G6" s="32"/>
      <c r="H6" s="30"/>
      <c r="I6" s="30"/>
      <c r="J6" s="30"/>
      <c r="K6" s="30"/>
      <c r="L6" s="118"/>
      <c r="M6" s="118"/>
      <c r="N6" s="118"/>
      <c r="O6" s="118"/>
      <c r="P6" s="118"/>
      <c r="Q6" s="32"/>
      <c r="R6" s="32"/>
      <c r="S6" s="31"/>
    </row>
    <row r="7" spans="1:19" ht="14.25" customHeight="1">
      <c r="A7" s="30"/>
      <c r="B7" s="116"/>
      <c r="C7" s="30"/>
      <c r="D7" s="30"/>
      <c r="E7" s="30"/>
      <c r="F7" s="30"/>
      <c r="G7" s="30"/>
      <c r="H7" s="30"/>
      <c r="I7" s="116"/>
      <c r="J7" s="30"/>
      <c r="K7" s="30"/>
      <c r="L7" s="30"/>
      <c r="M7" s="30"/>
      <c r="N7" s="30"/>
      <c r="O7" s="30"/>
      <c r="P7" s="30"/>
      <c r="Q7" s="30"/>
      <c r="R7" s="30"/>
      <c r="S7" s="31"/>
    </row>
    <row r="8" spans="1:19" ht="27" customHeight="1">
      <c r="A8" s="30"/>
      <c r="B8" s="116"/>
      <c r="C8" s="116"/>
      <c r="D8" s="30"/>
      <c r="E8" s="30"/>
      <c r="F8" s="30"/>
      <c r="G8" s="30"/>
      <c r="H8" s="30"/>
      <c r="I8" s="30" t="s">
        <v>2</v>
      </c>
      <c r="J8" s="284">
        <f>'3'!B5</f>
        <v>0</v>
      </c>
      <c r="K8" s="284"/>
      <c r="L8" s="284"/>
      <c r="M8" s="284"/>
      <c r="N8" s="284"/>
      <c r="O8" s="284"/>
      <c r="P8" s="284"/>
      <c r="Q8" s="284"/>
      <c r="R8" s="284"/>
      <c r="S8" s="284"/>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197</v>
      </c>
      <c r="J10" s="284">
        <f>'3'!G4</f>
        <v>0</v>
      </c>
      <c r="K10" s="284"/>
      <c r="L10" s="284"/>
      <c r="M10" s="284"/>
      <c r="N10" s="284"/>
      <c r="O10" s="284"/>
      <c r="P10" s="284"/>
      <c r="Q10" s="284"/>
      <c r="R10" s="284"/>
      <c r="S10" s="284"/>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199</v>
      </c>
      <c r="J12" s="284">
        <f>'3'!G5</f>
        <v>0</v>
      </c>
      <c r="K12" s="284"/>
      <c r="L12" s="284"/>
      <c r="M12" s="284"/>
      <c r="N12" s="284"/>
      <c r="O12" s="284"/>
      <c r="P12" s="284"/>
      <c r="Q12" s="284"/>
      <c r="R12" s="284"/>
      <c r="S12" s="284"/>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17"/>
      <c r="C14" s="32"/>
      <c r="D14" s="118"/>
      <c r="E14" s="30"/>
      <c r="F14" s="30"/>
      <c r="G14" s="30"/>
      <c r="H14" s="30"/>
      <c r="I14" s="117"/>
      <c r="J14" s="32"/>
      <c r="K14" s="118"/>
      <c r="L14" s="285"/>
      <c r="M14" s="285"/>
      <c r="N14" s="285"/>
      <c r="O14" s="285"/>
      <c r="P14" s="285"/>
      <c r="Q14" s="285"/>
      <c r="R14" s="118"/>
      <c r="S14" s="31"/>
    </row>
    <row r="15" spans="1:19" ht="26.25" customHeight="1">
      <c r="A15" s="294" t="s">
        <v>232</v>
      </c>
      <c r="B15" s="294"/>
      <c r="C15" s="294"/>
      <c r="D15" s="294"/>
      <c r="E15" s="294"/>
      <c r="F15" s="294"/>
      <c r="G15" s="294"/>
      <c r="H15" s="294"/>
      <c r="I15" s="294"/>
      <c r="J15" s="294"/>
      <c r="K15" s="294"/>
      <c r="L15" s="294"/>
      <c r="M15" s="294"/>
      <c r="N15" s="294"/>
      <c r="O15" s="294"/>
      <c r="P15" s="294"/>
      <c r="Q15" s="294"/>
      <c r="R15" s="294"/>
      <c r="S15" s="294"/>
    </row>
    <row r="16" spans="1:19" ht="24.75" customHeight="1">
      <c r="A16" s="294"/>
      <c r="B16" s="294"/>
      <c r="C16" s="294"/>
      <c r="D16" s="294"/>
      <c r="E16" s="294"/>
      <c r="F16" s="294"/>
      <c r="G16" s="294"/>
      <c r="H16" s="294"/>
      <c r="I16" s="294"/>
      <c r="J16" s="294"/>
      <c r="K16" s="294"/>
      <c r="L16" s="294"/>
      <c r="M16" s="294"/>
      <c r="N16" s="294"/>
      <c r="O16" s="294"/>
      <c r="P16" s="294"/>
      <c r="Q16" s="294"/>
      <c r="R16" s="294"/>
      <c r="S16" s="294"/>
    </row>
    <row r="17" spans="1:19" ht="14.25" customHeight="1">
      <c r="A17" s="30"/>
      <c r="B17" s="35"/>
      <c r="C17" s="30"/>
      <c r="D17" s="30"/>
      <c r="E17" s="30"/>
      <c r="F17" s="30"/>
      <c r="G17" s="30"/>
      <c r="H17" s="30"/>
      <c r="I17" s="35"/>
      <c r="J17" s="30"/>
      <c r="K17" s="30"/>
      <c r="L17" s="30"/>
      <c r="M17" s="30"/>
      <c r="N17" s="30"/>
      <c r="O17" s="30"/>
      <c r="P17" s="30"/>
      <c r="Q17" s="30"/>
      <c r="R17" s="30"/>
      <c r="S17" s="31"/>
    </row>
    <row r="18" spans="1:19" ht="14.2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292" t="s">
        <v>3</v>
      </c>
      <c r="B20" s="292"/>
      <c r="C20" s="292"/>
      <c r="D20" s="292"/>
      <c r="E20" s="292"/>
      <c r="F20" s="292"/>
      <c r="G20" s="292"/>
      <c r="H20" s="292"/>
      <c r="I20" s="292"/>
      <c r="J20" s="292"/>
      <c r="K20" s="292"/>
      <c r="L20" s="292"/>
      <c r="M20" s="292"/>
      <c r="N20" s="292"/>
      <c r="O20" s="292"/>
      <c r="P20" s="292"/>
      <c r="Q20" s="292"/>
      <c r="R20" s="292"/>
      <c r="S20" s="292"/>
    </row>
    <row r="21" spans="1:19" ht="27" customHeight="1">
      <c r="A21" s="295" t="s">
        <v>233</v>
      </c>
      <c r="B21" s="295"/>
      <c r="C21" s="295"/>
      <c r="D21" s="295"/>
      <c r="E21" s="295"/>
      <c r="F21" s="295"/>
      <c r="G21" s="295"/>
      <c r="H21" s="295"/>
      <c r="I21" s="295"/>
      <c r="J21" s="295"/>
      <c r="K21" s="295"/>
      <c r="L21" s="295"/>
      <c r="M21" s="295"/>
      <c r="N21" s="295"/>
      <c r="O21" s="295"/>
      <c r="P21" s="295"/>
      <c r="Q21" s="295"/>
      <c r="R21" s="295"/>
      <c r="S21" s="295"/>
    </row>
    <row r="22" spans="1:19" ht="27" customHeight="1">
      <c r="A22" s="292" t="s">
        <v>4</v>
      </c>
      <c r="B22" s="292"/>
      <c r="C22" s="292"/>
      <c r="D22" s="292"/>
      <c r="E22" s="292"/>
      <c r="F22" s="292"/>
      <c r="G22" s="292"/>
      <c r="H22" s="292"/>
      <c r="I22" s="292"/>
      <c r="J22" s="292"/>
      <c r="K22" s="292"/>
      <c r="L22" s="292"/>
      <c r="M22" s="292"/>
      <c r="N22" s="292"/>
      <c r="O22" s="292"/>
      <c r="P22" s="292"/>
      <c r="Q22" s="292"/>
      <c r="R22" s="292"/>
      <c r="S22" s="292"/>
    </row>
    <row r="23" spans="1:19" ht="14.25" customHeight="1">
      <c r="A23" s="30"/>
      <c r="B23" s="291"/>
      <c r="C23" s="291"/>
      <c r="D23" s="291"/>
      <c r="E23" s="292"/>
      <c r="F23" s="292"/>
      <c r="G23" s="292"/>
      <c r="H23" s="292"/>
      <c r="I23" s="292"/>
      <c r="J23" s="292"/>
      <c r="K23" s="292"/>
      <c r="L23" s="292"/>
      <c r="M23" s="292"/>
      <c r="N23" s="116"/>
      <c r="O23" s="116"/>
      <c r="P23" s="116"/>
      <c r="Q23" s="30"/>
      <c r="R23" s="30"/>
      <c r="S23" s="31"/>
    </row>
    <row r="24" spans="1:19" ht="14.25" customHeight="1">
      <c r="A24" s="30"/>
      <c r="B24" s="291"/>
      <c r="C24" s="291"/>
      <c r="D24" s="291"/>
      <c r="E24" s="292"/>
      <c r="F24" s="292"/>
      <c r="G24" s="292"/>
      <c r="H24" s="292"/>
      <c r="I24" s="292"/>
      <c r="J24" s="292"/>
      <c r="K24" s="292"/>
      <c r="L24" s="292"/>
      <c r="M24" s="292"/>
      <c r="N24" s="116"/>
      <c r="O24" s="116"/>
      <c r="P24" s="116"/>
      <c r="Q24" s="30"/>
      <c r="R24" s="30"/>
      <c r="S24" s="31"/>
    </row>
    <row r="25" spans="1:19" ht="14.25" customHeight="1">
      <c r="A25" s="30"/>
      <c r="B25" s="291"/>
      <c r="C25" s="291"/>
      <c r="D25" s="291"/>
      <c r="E25" s="292"/>
      <c r="F25" s="292"/>
      <c r="G25" s="292"/>
      <c r="H25" s="292"/>
      <c r="I25" s="292"/>
      <c r="J25" s="292"/>
      <c r="K25" s="292"/>
      <c r="L25" s="292"/>
      <c r="M25" s="292"/>
      <c r="N25" s="116"/>
      <c r="O25" s="116"/>
      <c r="P25" s="116"/>
      <c r="Q25" s="30"/>
      <c r="R25" s="30"/>
      <c r="S25" s="31"/>
    </row>
    <row r="26" spans="1:19" ht="14.25" customHeight="1">
      <c r="A26" s="30"/>
      <c r="B26" s="291"/>
      <c r="C26" s="291"/>
      <c r="D26" s="291"/>
      <c r="E26" s="292"/>
      <c r="F26" s="292"/>
      <c r="G26" s="292"/>
      <c r="H26" s="292"/>
      <c r="I26" s="292"/>
      <c r="J26" s="292"/>
      <c r="K26" s="292"/>
      <c r="L26" s="292"/>
      <c r="M26" s="292"/>
      <c r="N26" s="116"/>
      <c r="O26" s="116"/>
      <c r="P26" s="116"/>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292"/>
      <c r="F29" s="292"/>
      <c r="G29" s="292"/>
      <c r="H29" s="292"/>
      <c r="I29" s="292"/>
      <c r="J29" s="292"/>
      <c r="K29" s="292"/>
      <c r="L29" s="292"/>
      <c r="M29" s="292"/>
      <c r="N29" s="116"/>
      <c r="O29" s="116"/>
      <c r="P29" s="116"/>
      <c r="Q29" s="30"/>
      <c r="R29" s="30"/>
      <c r="S29" s="31"/>
    </row>
    <row r="30" spans="1:19" ht="27" customHeight="1">
      <c r="A30" s="31"/>
      <c r="B30" s="30"/>
      <c r="C30" s="285" t="s">
        <v>139</v>
      </c>
      <c r="D30" s="285"/>
      <c r="E30" s="285"/>
      <c r="F30" s="285"/>
      <c r="G30" s="285"/>
      <c r="H30" s="286">
        <f>'4'!N58</f>
        <v>789075</v>
      </c>
      <c r="I30" s="286"/>
      <c r="J30" s="286"/>
      <c r="K30" s="37" t="s">
        <v>140</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196</v>
      </c>
      <c r="D32" s="30"/>
      <c r="E32" s="30"/>
      <c r="F32" s="30"/>
      <c r="G32" s="30"/>
      <c r="H32" s="287" t="str">
        <f>'4'!R56</f>
        <v>課税事業者</v>
      </c>
      <c r="I32" s="288"/>
      <c r="J32" s="288"/>
      <c r="K32" s="288"/>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0"/>
      <c r="O33" s="30"/>
      <c r="P33" s="30"/>
      <c r="Q33" s="35"/>
      <c r="R33" s="35"/>
      <c r="S33" s="31"/>
    </row>
    <row r="34" spans="1:19" ht="27.75" customHeight="1">
      <c r="A34" s="30"/>
      <c r="B34" s="35"/>
      <c r="C34" s="285" t="s">
        <v>6</v>
      </c>
      <c r="D34" s="285"/>
      <c r="E34" s="285"/>
      <c r="F34" s="285"/>
      <c r="G34" s="285"/>
      <c r="H34" s="285"/>
      <c r="I34" s="285"/>
      <c r="J34" s="285"/>
      <c r="K34" s="285"/>
      <c r="L34" s="285"/>
      <c r="M34" s="285"/>
      <c r="N34" s="285"/>
      <c r="O34" s="285"/>
      <c r="P34" s="285"/>
      <c r="Q34" s="285"/>
      <c r="R34" s="285"/>
      <c r="S34" s="285"/>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284">
        <f>'2'!C65</f>
        <v>0</v>
      </c>
      <c r="K40" s="284"/>
      <c r="L40" s="284"/>
      <c r="M40" s="284"/>
      <c r="N40" s="284"/>
      <c r="O40" s="284"/>
      <c r="P40" s="284"/>
      <c r="Q40" s="284"/>
      <c r="R40" s="284"/>
      <c r="S40" s="284"/>
    </row>
    <row r="41" spans="1:19" ht="30" customHeight="1">
      <c r="A41" s="30"/>
      <c r="B41" s="30"/>
      <c r="C41" s="30"/>
      <c r="D41" s="30"/>
      <c r="E41" s="30"/>
      <c r="F41" s="30"/>
      <c r="G41" s="30"/>
      <c r="H41" s="30"/>
      <c r="I41" s="35" t="s">
        <v>10</v>
      </c>
      <c r="J41" s="284">
        <f>'2'!E64</f>
        <v>0</v>
      </c>
      <c r="K41" s="284"/>
      <c r="L41" s="284"/>
      <c r="M41" s="284"/>
      <c r="N41" s="284"/>
      <c r="O41" s="284"/>
      <c r="P41" s="284"/>
      <c r="Q41" s="284"/>
      <c r="R41" s="284"/>
      <c r="S41" s="284"/>
    </row>
    <row r="42" spans="1:19" ht="30" customHeight="1">
      <c r="A42" s="30"/>
      <c r="B42" s="30"/>
      <c r="C42" s="30"/>
      <c r="D42" s="30"/>
      <c r="E42" s="30"/>
      <c r="F42" s="30"/>
      <c r="G42" s="30"/>
      <c r="H42" s="30"/>
      <c r="I42" s="35" t="s">
        <v>198</v>
      </c>
      <c r="J42" s="290">
        <f>'2'!G64</f>
        <v>0</v>
      </c>
      <c r="K42" s="290"/>
      <c r="L42" s="290"/>
      <c r="M42" s="290"/>
      <c r="N42" s="290"/>
      <c r="O42" s="290"/>
      <c r="P42" s="290"/>
      <c r="Q42" s="290"/>
      <c r="R42" s="290"/>
      <c r="S42" s="290"/>
    </row>
    <row r="43" spans="1:19" ht="20.399999999999999" customHeight="1">
      <c r="A43" s="30"/>
      <c r="B43" s="30"/>
      <c r="C43" s="30"/>
      <c r="D43" s="30"/>
      <c r="E43" s="30"/>
      <c r="F43" s="30"/>
      <c r="G43" s="30"/>
      <c r="H43" s="30"/>
      <c r="I43" s="35"/>
      <c r="J43" s="30"/>
      <c r="K43" s="30"/>
      <c r="L43" s="30"/>
      <c r="M43" s="30"/>
      <c r="N43" s="30"/>
      <c r="O43" s="30"/>
      <c r="P43" s="30"/>
      <c r="Q43" s="30"/>
      <c r="R43" s="30"/>
      <c r="S43" s="31"/>
    </row>
    <row r="44" spans="1:19" ht="27" customHeight="1">
      <c r="A44" s="30"/>
      <c r="B44" s="30"/>
      <c r="C44" s="30"/>
      <c r="D44" s="30"/>
      <c r="E44" s="30"/>
      <c r="F44" s="30"/>
      <c r="G44" s="30"/>
      <c r="H44" s="30"/>
      <c r="I44" s="30"/>
      <c r="J44" s="30"/>
      <c r="K44" s="30"/>
      <c r="L44" s="30"/>
      <c r="M44" s="30"/>
      <c r="N44" s="30"/>
      <c r="O44" s="30"/>
      <c r="P44" s="30"/>
      <c r="Q44" s="30"/>
      <c r="R44" s="30"/>
      <c r="S44" s="30"/>
    </row>
    <row r="45" spans="1:19" ht="27" customHeight="1">
      <c r="A45" s="30"/>
      <c r="B45" s="30"/>
      <c r="C45" s="30"/>
      <c r="D45" s="30"/>
      <c r="E45" s="30"/>
      <c r="F45" s="30"/>
      <c r="G45" s="30"/>
      <c r="H45" s="30"/>
      <c r="I45" s="35"/>
      <c r="J45" s="30"/>
      <c r="K45" s="30"/>
      <c r="L45" s="30"/>
      <c r="M45" s="30"/>
      <c r="N45" s="30"/>
      <c r="O45" s="30"/>
      <c r="P45" s="30"/>
      <c r="Q45" s="30"/>
      <c r="R45" s="30"/>
      <c r="S45" s="31"/>
    </row>
    <row r="46" spans="1:19" ht="27" customHeight="1">
      <c r="A46" s="30"/>
      <c r="B46" s="30"/>
      <c r="C46" s="30"/>
      <c r="D46" s="30"/>
      <c r="E46" s="30"/>
      <c r="F46" s="30"/>
      <c r="G46" s="30"/>
      <c r="H46" s="30"/>
      <c r="I46" s="35"/>
      <c r="J46" s="30"/>
      <c r="K46" s="30"/>
      <c r="L46" s="30"/>
      <c r="M46" s="30"/>
      <c r="N46" s="30"/>
      <c r="O46" s="30"/>
      <c r="P46" s="30"/>
      <c r="Q46" s="30"/>
      <c r="R46" s="30"/>
      <c r="S46" s="31"/>
    </row>
    <row r="47" spans="1:19" ht="27" customHeight="1">
      <c r="A47" s="30"/>
      <c r="B47" s="31"/>
      <c r="C47" s="38"/>
      <c r="D47" s="30"/>
      <c r="E47" s="30"/>
      <c r="F47" s="30"/>
      <c r="G47" s="30"/>
      <c r="H47" s="30"/>
      <c r="I47" s="35"/>
      <c r="J47" s="30"/>
      <c r="K47" s="30"/>
      <c r="L47" s="30"/>
      <c r="M47" s="30"/>
      <c r="N47" s="30"/>
      <c r="O47" s="30"/>
      <c r="P47" s="30"/>
      <c r="Q47" s="30"/>
      <c r="R47" s="30"/>
      <c r="S47" s="31"/>
    </row>
    <row r="48" spans="1:19" ht="14.25" customHeight="1">
      <c r="A48" s="30"/>
      <c r="B48" s="30"/>
      <c r="C48" s="30"/>
      <c r="D48" s="30"/>
      <c r="E48" s="118"/>
      <c r="F48" s="118"/>
      <c r="G48" s="30"/>
      <c r="H48" s="30"/>
      <c r="I48" s="30"/>
      <c r="J48" s="30"/>
      <c r="K48" s="30"/>
      <c r="L48" s="118"/>
      <c r="M48" s="118"/>
      <c r="N48" s="118"/>
      <c r="O48" s="118"/>
      <c r="P48" s="118"/>
      <c r="Q48" s="30"/>
      <c r="R48" s="30"/>
      <c r="S48" s="31"/>
    </row>
    <row r="49" spans="1:19" ht="14.25" customHeight="1">
      <c r="A49" s="30"/>
      <c r="B49" s="30"/>
      <c r="C49" s="30"/>
      <c r="D49" s="30"/>
      <c r="E49" s="30"/>
      <c r="F49" s="30"/>
      <c r="G49" s="30"/>
      <c r="H49" s="30"/>
      <c r="I49" s="30"/>
      <c r="J49" s="30"/>
      <c r="K49" s="30"/>
      <c r="L49" s="30"/>
      <c r="M49" s="30"/>
      <c r="N49" s="30"/>
      <c r="O49" s="30"/>
      <c r="P49" s="30"/>
      <c r="Q49" s="30"/>
      <c r="R49" s="30"/>
      <c r="S49" s="31"/>
    </row>
    <row r="50" spans="1:19" ht="14.25" customHeight="1">
      <c r="A50" s="121"/>
      <c r="B50" s="121"/>
      <c r="C50" s="121"/>
      <c r="D50" s="121"/>
      <c r="E50" s="121"/>
      <c r="F50" s="121"/>
      <c r="G50" s="121"/>
      <c r="H50" s="121"/>
      <c r="I50" s="121"/>
      <c r="J50" s="121"/>
      <c r="K50" s="121"/>
      <c r="L50" s="121"/>
      <c r="M50" s="121"/>
      <c r="N50" s="121"/>
      <c r="O50" s="121"/>
      <c r="P50" s="121"/>
      <c r="Q50" s="121"/>
      <c r="R50" s="121"/>
      <c r="S50" s="122"/>
    </row>
    <row r="51" spans="1:19" ht="14.25" customHeight="1">
      <c r="A51" s="121"/>
      <c r="B51" s="121"/>
      <c r="C51" s="121"/>
      <c r="D51" s="121"/>
      <c r="E51" s="123"/>
      <c r="F51" s="123"/>
      <c r="G51" s="121"/>
      <c r="H51" s="121"/>
      <c r="I51" s="121"/>
      <c r="J51" s="121"/>
      <c r="K51" s="121"/>
      <c r="L51" s="123"/>
      <c r="M51" s="123"/>
      <c r="N51" s="123"/>
      <c r="O51" s="123"/>
      <c r="P51" s="123"/>
      <c r="Q51" s="121"/>
      <c r="R51" s="121"/>
      <c r="S51" s="122"/>
    </row>
    <row r="52" spans="1:19" ht="14.25" customHeight="1">
      <c r="A52" s="121"/>
      <c r="B52" s="124"/>
      <c r="C52" s="121"/>
      <c r="D52" s="121"/>
      <c r="E52" s="121"/>
      <c r="F52" s="121"/>
      <c r="G52" s="121"/>
      <c r="H52" s="121"/>
      <c r="I52" s="124"/>
      <c r="J52" s="121"/>
      <c r="K52" s="121"/>
      <c r="L52" s="121"/>
      <c r="M52" s="121"/>
      <c r="N52" s="121"/>
      <c r="O52" s="121"/>
      <c r="P52" s="121"/>
      <c r="Q52" s="121"/>
      <c r="R52" s="121"/>
      <c r="S52" s="122"/>
    </row>
    <row r="53" spans="1:19" ht="14.25" customHeight="1">
      <c r="A53" s="121"/>
      <c r="B53" s="289"/>
      <c r="C53" s="125"/>
      <c r="D53" s="124"/>
      <c r="E53" s="125"/>
      <c r="F53" s="126"/>
      <c r="G53" s="126"/>
      <c r="H53" s="121"/>
      <c r="I53" s="124"/>
      <c r="J53" s="124"/>
      <c r="K53" s="121"/>
      <c r="L53" s="121"/>
      <c r="M53" s="121"/>
      <c r="N53" s="121"/>
      <c r="O53" s="121"/>
      <c r="P53" s="121"/>
      <c r="Q53" s="126"/>
      <c r="R53" s="126"/>
      <c r="S53" s="122"/>
    </row>
    <row r="54" spans="1:19" ht="14.25" customHeight="1">
      <c r="A54" s="121"/>
      <c r="B54" s="289"/>
      <c r="C54" s="124"/>
      <c r="D54" s="124"/>
      <c r="E54" s="123"/>
      <c r="F54" s="126"/>
      <c r="G54" s="126"/>
      <c r="H54" s="121"/>
      <c r="I54" s="124"/>
      <c r="J54" s="124"/>
      <c r="K54" s="121"/>
      <c r="L54" s="121"/>
      <c r="M54" s="121"/>
      <c r="N54" s="121"/>
      <c r="O54" s="121"/>
      <c r="P54" s="121"/>
      <c r="Q54" s="126"/>
      <c r="R54" s="126"/>
      <c r="S54" s="122"/>
    </row>
    <row r="55" spans="1:19">
      <c r="A55" s="127"/>
      <c r="B55" s="128"/>
      <c r="C55" s="127"/>
      <c r="D55" s="127"/>
      <c r="E55" s="127"/>
      <c r="F55" s="127"/>
      <c r="G55" s="127"/>
      <c r="H55" s="127"/>
      <c r="I55" s="128"/>
      <c r="J55" s="127"/>
      <c r="K55" s="121"/>
      <c r="L55" s="121"/>
      <c r="M55" s="121"/>
      <c r="N55" s="121"/>
      <c r="O55" s="121"/>
      <c r="P55" s="121"/>
      <c r="Q55" s="127"/>
      <c r="R55" s="127"/>
    </row>
    <row r="56" spans="1:19">
      <c r="A56" s="127"/>
      <c r="B56" s="127"/>
      <c r="C56" s="127"/>
      <c r="D56" s="127"/>
      <c r="E56" s="127"/>
      <c r="F56" s="127"/>
      <c r="G56" s="127"/>
      <c r="H56" s="127"/>
      <c r="I56" s="127"/>
      <c r="J56" s="127"/>
      <c r="K56" s="121"/>
      <c r="L56" s="121"/>
      <c r="M56" s="121"/>
      <c r="N56" s="121"/>
      <c r="O56" s="121"/>
      <c r="P56" s="121"/>
      <c r="Q56" s="127"/>
      <c r="R56" s="127"/>
    </row>
    <row r="57" spans="1:19">
      <c r="A57" s="127"/>
      <c r="B57" s="127"/>
      <c r="C57" s="127"/>
      <c r="D57" s="127"/>
      <c r="E57" s="127"/>
      <c r="F57" s="127"/>
      <c r="G57" s="127"/>
      <c r="H57" s="127"/>
      <c r="I57" s="127"/>
      <c r="J57" s="127"/>
      <c r="K57" s="121"/>
      <c r="L57" s="121"/>
      <c r="M57" s="121"/>
      <c r="N57" s="121"/>
      <c r="O57" s="121"/>
      <c r="P57" s="121"/>
      <c r="Q57" s="127"/>
      <c r="R57" s="127"/>
    </row>
    <row r="58" spans="1:19">
      <c r="A58" s="127"/>
      <c r="B58" s="127"/>
      <c r="C58" s="127"/>
      <c r="D58" s="127"/>
      <c r="E58" s="127"/>
      <c r="F58" s="127"/>
      <c r="G58" s="127"/>
      <c r="H58" s="127"/>
      <c r="I58" s="127"/>
      <c r="J58" s="127"/>
      <c r="K58" s="121"/>
      <c r="L58" s="121"/>
      <c r="M58" s="121"/>
      <c r="N58" s="121"/>
      <c r="O58" s="121"/>
      <c r="P58" s="121"/>
      <c r="Q58" s="127"/>
      <c r="R58" s="127"/>
    </row>
    <row r="59" spans="1:19">
      <c r="A59" s="127"/>
      <c r="B59" s="127"/>
      <c r="C59" s="127"/>
      <c r="D59" s="127"/>
      <c r="E59" s="127"/>
      <c r="F59" s="127"/>
      <c r="G59" s="127"/>
      <c r="H59" s="127"/>
      <c r="I59" s="127"/>
      <c r="J59" s="127"/>
      <c r="K59" s="121"/>
      <c r="L59" s="121"/>
      <c r="M59" s="121"/>
      <c r="N59" s="121"/>
      <c r="O59" s="121"/>
      <c r="P59" s="121"/>
      <c r="Q59" s="127"/>
      <c r="R59" s="127"/>
    </row>
    <row r="60" spans="1:19">
      <c r="A60" s="127"/>
      <c r="B60" s="127"/>
      <c r="C60" s="127"/>
      <c r="D60" s="127"/>
      <c r="E60" s="127"/>
      <c r="F60" s="127"/>
      <c r="G60" s="127"/>
      <c r="H60" s="127"/>
      <c r="I60" s="127"/>
      <c r="J60" s="127"/>
      <c r="K60" s="121"/>
      <c r="L60" s="121"/>
      <c r="M60" s="121"/>
      <c r="N60" s="121"/>
      <c r="O60" s="121"/>
      <c r="P60" s="121"/>
      <c r="Q60" s="127"/>
      <c r="R60" s="127"/>
    </row>
    <row r="61" spans="1:19">
      <c r="A61" s="127"/>
      <c r="B61" s="127"/>
      <c r="C61" s="127"/>
      <c r="D61" s="127"/>
      <c r="E61" s="127"/>
      <c r="F61" s="127"/>
      <c r="G61" s="127"/>
      <c r="H61" s="127"/>
      <c r="I61" s="127"/>
      <c r="J61" s="127"/>
      <c r="K61" s="121"/>
      <c r="L61" s="121"/>
      <c r="M61" s="121"/>
      <c r="N61" s="121"/>
      <c r="O61" s="121"/>
      <c r="P61" s="121"/>
      <c r="Q61" s="127"/>
      <c r="R61" s="127"/>
    </row>
    <row r="62" spans="1:19">
      <c r="A62" s="127"/>
      <c r="B62" s="127"/>
      <c r="C62" s="127"/>
      <c r="D62" s="127"/>
      <c r="E62" s="127"/>
      <c r="F62" s="127"/>
      <c r="G62" s="127"/>
      <c r="H62" s="127"/>
      <c r="I62" s="127"/>
      <c r="J62" s="127"/>
      <c r="K62" s="124"/>
      <c r="L62" s="125"/>
      <c r="M62" s="126"/>
      <c r="N62" s="126"/>
      <c r="O62" s="126"/>
      <c r="P62" s="126"/>
      <c r="Q62" s="127"/>
      <c r="R62" s="127"/>
    </row>
    <row r="63" spans="1:19">
      <c r="K63" s="124"/>
      <c r="L63" s="123"/>
      <c r="M63" s="126"/>
      <c r="N63" s="126"/>
      <c r="O63" s="126"/>
      <c r="P63" s="126"/>
    </row>
    <row r="64" spans="1:19">
      <c r="K64" s="127"/>
      <c r="L64" s="127"/>
      <c r="M64" s="127"/>
      <c r="N64" s="127"/>
      <c r="O64" s="127"/>
      <c r="P64" s="127"/>
    </row>
    <row r="65" spans="5:16">
      <c r="K65" s="127"/>
      <c r="L65" s="127"/>
      <c r="M65" s="127"/>
      <c r="N65" s="127"/>
      <c r="O65" s="127"/>
      <c r="P65" s="127"/>
    </row>
    <row r="66" spans="5:16">
      <c r="K66" s="127"/>
      <c r="L66" s="127"/>
      <c r="M66" s="127"/>
      <c r="N66" s="127"/>
      <c r="O66" s="127"/>
      <c r="P66" s="127"/>
    </row>
    <row r="67" spans="5:16">
      <c r="K67" s="127"/>
      <c r="L67" s="127"/>
      <c r="M67" s="127"/>
      <c r="N67" s="127"/>
      <c r="O67" s="127"/>
      <c r="P67" s="127"/>
    </row>
    <row r="68" spans="5:16">
      <c r="E68" s="127"/>
      <c r="K68" s="127"/>
      <c r="L68" s="127"/>
      <c r="M68" s="127"/>
      <c r="N68" s="127"/>
      <c r="O68" s="127"/>
      <c r="P68" s="127"/>
    </row>
    <row r="69" spans="5:16">
      <c r="K69" s="127"/>
      <c r="L69" s="127"/>
      <c r="M69" s="127"/>
      <c r="N69" s="127"/>
      <c r="O69" s="127"/>
      <c r="P69" s="127"/>
    </row>
    <row r="70" spans="5:16">
      <c r="K70" s="127"/>
      <c r="L70" s="127"/>
      <c r="M70" s="127"/>
      <c r="N70" s="127"/>
      <c r="O70" s="127"/>
      <c r="P70" s="127"/>
    </row>
    <row r="71" spans="5:16">
      <c r="K71" s="127"/>
      <c r="L71" s="127"/>
      <c r="M71" s="127"/>
      <c r="N71" s="127"/>
      <c r="O71" s="127"/>
      <c r="P71" s="127"/>
    </row>
    <row r="77" spans="5:16">
      <c r="L77" s="127"/>
    </row>
  </sheetData>
  <sheetProtection sheet="1" formatCells="0" formatColumns="0"/>
  <mergeCells count="36">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8"/>
  <conditionalFormatting sqref="N4 P4 R4">
    <cfRule type="cellIs" dxfId="2"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55" zoomScaleNormal="70" zoomScaleSheetLayoutView="55" zoomScalePageLayoutView="55" workbookViewId="0">
      <selection activeCell="J35" sqref="J35"/>
    </sheetView>
  </sheetViews>
  <sheetFormatPr defaultColWidth="9" defaultRowHeight="13.2"/>
  <cols>
    <col min="1" max="1" width="1.44140625" customWidth="1"/>
    <col min="2" max="2" width="20" customWidth="1"/>
    <col min="3" max="3" width="31.44140625" customWidth="1"/>
    <col min="4" max="4" width="6.6640625" customWidth="1"/>
    <col min="5" max="5" width="32.44140625" customWidth="1"/>
    <col min="6" max="6" width="6.6640625" customWidth="1"/>
    <col min="7" max="7" width="24.44140625" customWidth="1"/>
  </cols>
  <sheetData>
    <row r="1" spans="1:8">
      <c r="A1" s="1" t="s">
        <v>209</v>
      </c>
      <c r="G1" s="2" t="s">
        <v>161</v>
      </c>
    </row>
    <row r="2" spans="1:8" ht="18" customHeight="1" thickBot="1">
      <c r="A2" s="1"/>
      <c r="B2" s="326" t="s">
        <v>208</v>
      </c>
      <c r="C2" s="326"/>
      <c r="D2" s="326"/>
      <c r="E2" s="326"/>
      <c r="F2" s="326"/>
      <c r="G2" s="326"/>
      <c r="H2" s="1"/>
    </row>
    <row r="3" spans="1:8">
      <c r="A3" s="1"/>
      <c r="B3" s="298" t="s">
        <v>11</v>
      </c>
      <c r="C3" s="352" t="s">
        <v>203</v>
      </c>
      <c r="D3" s="353"/>
      <c r="E3" s="353"/>
      <c r="F3" s="353"/>
      <c r="G3" s="354"/>
      <c r="H3" s="1"/>
    </row>
    <row r="4" spans="1:8">
      <c r="A4" s="1"/>
      <c r="B4" s="299"/>
      <c r="C4" s="337"/>
      <c r="D4" s="338"/>
      <c r="E4" s="338"/>
      <c r="F4" s="338"/>
      <c r="G4" s="339"/>
      <c r="H4" s="1"/>
    </row>
    <row r="5" spans="1:8">
      <c r="A5" s="1"/>
      <c r="B5" s="299"/>
      <c r="C5" s="340"/>
      <c r="D5" s="341"/>
      <c r="E5" s="341"/>
      <c r="F5" s="341"/>
      <c r="G5" s="342"/>
      <c r="H5" s="1"/>
    </row>
    <row r="6" spans="1:8" ht="13.8" thickBot="1">
      <c r="A6" s="1"/>
      <c r="B6" s="330"/>
      <c r="C6" s="331" t="s">
        <v>12</v>
      </c>
      <c r="D6" s="332"/>
      <c r="E6" s="332"/>
      <c r="F6" s="332"/>
      <c r="G6" s="333"/>
      <c r="H6" s="1"/>
    </row>
    <row r="7" spans="1:8" ht="27" customHeight="1" thickBot="1">
      <c r="A7" s="1"/>
      <c r="B7" s="110" t="s">
        <v>13</v>
      </c>
      <c r="C7" s="40" t="s">
        <v>14</v>
      </c>
      <c r="D7" s="111" t="s">
        <v>15</v>
      </c>
      <c r="E7" s="324" t="s">
        <v>16</v>
      </c>
      <c r="F7" s="324"/>
      <c r="G7" s="325"/>
      <c r="H7" s="1"/>
    </row>
    <row r="8" spans="1:8" ht="27" customHeight="1" thickBot="1">
      <c r="A8" s="1"/>
      <c r="B8" s="110" t="s">
        <v>17</v>
      </c>
      <c r="C8" s="40" t="s">
        <v>18</v>
      </c>
      <c r="D8" s="111" t="s">
        <v>15</v>
      </c>
      <c r="E8" s="324" t="s">
        <v>16</v>
      </c>
      <c r="F8" s="324"/>
      <c r="G8" s="325"/>
      <c r="H8" s="39"/>
    </row>
    <row r="9" spans="1:8">
      <c r="A9" s="1"/>
      <c r="B9" s="298" t="s">
        <v>19</v>
      </c>
      <c r="C9" s="343"/>
      <c r="D9" s="344"/>
      <c r="E9" s="344"/>
      <c r="F9" s="344"/>
      <c r="G9" s="345"/>
      <c r="H9" s="1"/>
    </row>
    <row r="10" spans="1:8">
      <c r="A10" s="1"/>
      <c r="B10" s="299"/>
      <c r="C10" s="346"/>
      <c r="D10" s="347"/>
      <c r="E10" s="347"/>
      <c r="F10" s="347"/>
      <c r="G10" s="348"/>
      <c r="H10" s="1"/>
    </row>
    <row r="11" spans="1:8">
      <c r="A11" s="1"/>
      <c r="B11" s="299"/>
      <c r="C11" s="346"/>
      <c r="D11" s="347"/>
      <c r="E11" s="347"/>
      <c r="F11" s="347"/>
      <c r="G11" s="348"/>
      <c r="H11" s="1"/>
    </row>
    <row r="12" spans="1:8">
      <c r="A12" s="1"/>
      <c r="B12" s="299"/>
      <c r="C12" s="346"/>
      <c r="D12" s="347"/>
      <c r="E12" s="347"/>
      <c r="F12" s="347"/>
      <c r="G12" s="348"/>
      <c r="H12" s="1"/>
    </row>
    <row r="13" spans="1:8">
      <c r="A13" s="1"/>
      <c r="B13" s="299"/>
      <c r="C13" s="346"/>
      <c r="D13" s="347"/>
      <c r="E13" s="347"/>
      <c r="F13" s="347"/>
      <c r="G13" s="348"/>
      <c r="H13" s="1"/>
    </row>
    <row r="14" spans="1:8">
      <c r="A14" s="1"/>
      <c r="B14" s="299"/>
      <c r="C14" s="346"/>
      <c r="D14" s="347"/>
      <c r="E14" s="347"/>
      <c r="F14" s="347"/>
      <c r="G14" s="348"/>
      <c r="H14" s="1"/>
    </row>
    <row r="15" spans="1:8" ht="31.5" customHeight="1" thickBot="1">
      <c r="A15" s="1"/>
      <c r="B15" s="299"/>
      <c r="C15" s="307" t="s">
        <v>174</v>
      </c>
      <c r="D15" s="308"/>
      <c r="E15" s="308"/>
      <c r="F15" s="308"/>
      <c r="G15" s="309"/>
      <c r="H15" s="1"/>
    </row>
    <row r="16" spans="1:8">
      <c r="A16" s="1"/>
      <c r="B16" s="300" t="s">
        <v>20</v>
      </c>
      <c r="C16" s="310" t="s">
        <v>21</v>
      </c>
      <c r="D16" s="311"/>
      <c r="E16" s="311"/>
      <c r="F16" s="311"/>
      <c r="G16" s="312"/>
      <c r="H16" s="1"/>
    </row>
    <row r="17" spans="1:8">
      <c r="A17" s="1"/>
      <c r="B17" s="301"/>
      <c r="C17" s="349"/>
      <c r="D17" s="350"/>
      <c r="E17" s="350"/>
      <c r="F17" s="350"/>
      <c r="G17" s="351"/>
      <c r="H17" s="1"/>
    </row>
    <row r="18" spans="1:8">
      <c r="A18" s="1"/>
      <c r="B18" s="301"/>
      <c r="C18" s="349"/>
      <c r="D18" s="350"/>
      <c r="E18" s="350"/>
      <c r="F18" s="350"/>
      <c r="G18" s="351"/>
      <c r="H18" s="1"/>
    </row>
    <row r="19" spans="1:8">
      <c r="A19" s="1"/>
      <c r="B19" s="301"/>
      <c r="C19" s="349"/>
      <c r="D19" s="350"/>
      <c r="E19" s="350"/>
      <c r="F19" s="350"/>
      <c r="G19" s="351"/>
      <c r="H19" s="1"/>
    </row>
    <row r="20" spans="1:8">
      <c r="A20" s="1"/>
      <c r="B20" s="301"/>
      <c r="C20" s="349"/>
      <c r="D20" s="350"/>
      <c r="E20" s="350"/>
      <c r="F20" s="350"/>
      <c r="G20" s="351"/>
      <c r="H20" s="1"/>
    </row>
    <row r="21" spans="1:8">
      <c r="A21" s="1"/>
      <c r="B21" s="301"/>
      <c r="C21" s="349"/>
      <c r="D21" s="350"/>
      <c r="E21" s="350"/>
      <c r="F21" s="350"/>
      <c r="G21" s="351"/>
      <c r="H21" s="1"/>
    </row>
    <row r="22" spans="1:8">
      <c r="A22" s="1"/>
      <c r="B22" s="301"/>
      <c r="C22" s="349"/>
      <c r="D22" s="350"/>
      <c r="E22" s="350"/>
      <c r="F22" s="350"/>
      <c r="G22" s="351"/>
      <c r="H22" s="1"/>
    </row>
    <row r="23" spans="1:8">
      <c r="A23" s="1"/>
      <c r="B23" s="301"/>
      <c r="C23" s="349"/>
      <c r="D23" s="350"/>
      <c r="E23" s="350"/>
      <c r="F23" s="350"/>
      <c r="G23" s="351"/>
      <c r="H23" s="1"/>
    </row>
    <row r="24" spans="1:8">
      <c r="A24" s="1"/>
      <c r="B24" s="301"/>
      <c r="C24" s="349"/>
      <c r="D24" s="350"/>
      <c r="E24" s="350"/>
      <c r="F24" s="350"/>
      <c r="G24" s="351"/>
      <c r="H24" s="1"/>
    </row>
    <row r="25" spans="1:8">
      <c r="A25" s="1"/>
      <c r="B25" s="301"/>
      <c r="C25" s="349"/>
      <c r="D25" s="350"/>
      <c r="E25" s="350"/>
      <c r="F25" s="350"/>
      <c r="G25" s="351"/>
      <c r="H25" s="1"/>
    </row>
    <row r="26" spans="1:8">
      <c r="A26" s="1"/>
      <c r="B26" s="301"/>
      <c r="C26" s="349"/>
      <c r="D26" s="350"/>
      <c r="E26" s="350"/>
      <c r="F26" s="350"/>
      <c r="G26" s="351"/>
      <c r="H26" s="1"/>
    </row>
    <row r="27" spans="1:8">
      <c r="A27" s="1"/>
      <c r="B27" s="301"/>
      <c r="C27" s="349"/>
      <c r="D27" s="350"/>
      <c r="E27" s="350"/>
      <c r="F27" s="350"/>
      <c r="G27" s="351"/>
      <c r="H27" s="1"/>
    </row>
    <row r="28" spans="1:8" ht="24.75" customHeight="1">
      <c r="A28" s="1"/>
      <c r="B28" s="301"/>
      <c r="C28" s="303" t="s">
        <v>175</v>
      </c>
      <c r="D28" s="304"/>
      <c r="E28" s="304"/>
      <c r="F28" s="304"/>
      <c r="G28" s="305"/>
      <c r="H28" s="1"/>
    </row>
    <row r="29" spans="1:8">
      <c r="A29" s="1"/>
      <c r="B29" s="301"/>
      <c r="C29" s="334" t="s">
        <v>22</v>
      </c>
      <c r="D29" s="335"/>
      <c r="E29" s="335"/>
      <c r="F29" s="335"/>
      <c r="G29" s="336"/>
      <c r="H29" s="1"/>
    </row>
    <row r="30" spans="1:8">
      <c r="A30" s="1"/>
      <c r="B30" s="301"/>
      <c r="C30" s="349"/>
      <c r="D30" s="350"/>
      <c r="E30" s="350"/>
      <c r="F30" s="350"/>
      <c r="G30" s="351"/>
      <c r="H30" s="1"/>
    </row>
    <row r="31" spans="1:8">
      <c r="A31" s="1"/>
      <c r="B31" s="301"/>
      <c r="C31" s="349"/>
      <c r="D31" s="350"/>
      <c r="E31" s="350"/>
      <c r="F31" s="350"/>
      <c r="G31" s="351"/>
      <c r="H31" s="1"/>
    </row>
    <row r="32" spans="1:8">
      <c r="A32" s="1"/>
      <c r="B32" s="301"/>
      <c r="C32" s="349"/>
      <c r="D32" s="350"/>
      <c r="E32" s="350"/>
      <c r="F32" s="350"/>
      <c r="G32" s="351"/>
      <c r="H32" s="1"/>
    </row>
    <row r="33" spans="1:8">
      <c r="A33" s="1"/>
      <c r="B33" s="301"/>
      <c r="C33" s="349"/>
      <c r="D33" s="350"/>
      <c r="E33" s="350"/>
      <c r="F33" s="350"/>
      <c r="G33" s="351"/>
      <c r="H33" s="1"/>
    </row>
    <row r="34" spans="1:8">
      <c r="A34" s="1"/>
      <c r="B34" s="301"/>
      <c r="C34" s="349"/>
      <c r="D34" s="350"/>
      <c r="E34" s="350"/>
      <c r="F34" s="350"/>
      <c r="G34" s="351"/>
      <c r="H34" s="1"/>
    </row>
    <row r="35" spans="1:8">
      <c r="A35" s="1"/>
      <c r="B35" s="301"/>
      <c r="C35" s="349"/>
      <c r="D35" s="350"/>
      <c r="E35" s="350"/>
      <c r="F35" s="350"/>
      <c r="G35" s="351"/>
      <c r="H35" s="1"/>
    </row>
    <row r="36" spans="1:8">
      <c r="A36" s="1"/>
      <c r="B36" s="301"/>
      <c r="C36" s="349"/>
      <c r="D36" s="350"/>
      <c r="E36" s="350"/>
      <c r="F36" s="350"/>
      <c r="G36" s="351"/>
      <c r="H36" s="1"/>
    </row>
    <row r="37" spans="1:8">
      <c r="A37" s="1"/>
      <c r="B37" s="301"/>
      <c r="C37" s="349"/>
      <c r="D37" s="350"/>
      <c r="E37" s="350"/>
      <c r="F37" s="350"/>
      <c r="G37" s="351"/>
      <c r="H37" s="1"/>
    </row>
    <row r="38" spans="1:8">
      <c r="A38" s="1"/>
      <c r="B38" s="301"/>
      <c r="C38" s="349"/>
      <c r="D38" s="350"/>
      <c r="E38" s="350"/>
      <c r="F38" s="350"/>
      <c r="G38" s="351"/>
      <c r="H38" s="1"/>
    </row>
    <row r="39" spans="1:8">
      <c r="A39" s="1"/>
      <c r="B39" s="301"/>
      <c r="C39" s="349"/>
      <c r="D39" s="350"/>
      <c r="E39" s="350"/>
      <c r="F39" s="350"/>
      <c r="G39" s="351"/>
      <c r="H39" s="1"/>
    </row>
    <row r="40" spans="1:8" ht="13.8" thickBot="1">
      <c r="A40" s="1"/>
      <c r="B40" s="302"/>
      <c r="C40" s="327" t="s">
        <v>23</v>
      </c>
      <c r="D40" s="328"/>
      <c r="E40" s="328"/>
      <c r="F40" s="328"/>
      <c r="G40" s="329"/>
      <c r="H40" s="1"/>
    </row>
    <row r="41" spans="1:8">
      <c r="A41" s="1"/>
      <c r="B41" s="296" t="s">
        <v>24</v>
      </c>
      <c r="C41" s="316"/>
      <c r="D41" s="317"/>
      <c r="E41" s="317"/>
      <c r="F41" s="317"/>
      <c r="G41" s="318"/>
      <c r="H41" s="1"/>
    </row>
    <row r="42" spans="1:8">
      <c r="A42" s="1"/>
      <c r="B42" s="306"/>
      <c r="C42" s="319"/>
      <c r="D42" s="320"/>
      <c r="E42" s="320"/>
      <c r="F42" s="320"/>
      <c r="G42" s="321"/>
      <c r="H42" s="1"/>
    </row>
    <row r="43" spans="1:8">
      <c r="A43" s="1"/>
      <c r="B43" s="306"/>
      <c r="C43" s="319"/>
      <c r="D43" s="320"/>
      <c r="E43" s="320"/>
      <c r="F43" s="320"/>
      <c r="G43" s="321"/>
      <c r="H43" s="1"/>
    </row>
    <row r="44" spans="1:8">
      <c r="A44" s="1"/>
      <c r="B44" s="306"/>
      <c r="C44" s="319"/>
      <c r="D44" s="320"/>
      <c r="E44" s="320"/>
      <c r="F44" s="320"/>
      <c r="G44" s="321"/>
      <c r="H44" s="1"/>
    </row>
    <row r="45" spans="1:8">
      <c r="A45" s="1"/>
      <c r="B45" s="306"/>
      <c r="C45" s="319"/>
      <c r="D45" s="320"/>
      <c r="E45" s="320"/>
      <c r="F45" s="320"/>
      <c r="G45" s="321"/>
      <c r="H45" s="1"/>
    </row>
    <row r="46" spans="1:8">
      <c r="A46" s="1"/>
      <c r="B46" s="306"/>
      <c r="C46" s="319"/>
      <c r="D46" s="320"/>
      <c r="E46" s="320"/>
      <c r="F46" s="320"/>
      <c r="G46" s="321"/>
      <c r="H46" s="1"/>
    </row>
    <row r="47" spans="1:8">
      <c r="A47" s="1"/>
      <c r="B47" s="306"/>
      <c r="C47" s="319"/>
      <c r="D47" s="320"/>
      <c r="E47" s="320"/>
      <c r="F47" s="320"/>
      <c r="G47" s="321"/>
      <c r="H47" s="1"/>
    </row>
    <row r="48" spans="1:8">
      <c r="A48" s="1"/>
      <c r="B48" s="306"/>
      <c r="C48" s="319"/>
      <c r="D48" s="320"/>
      <c r="E48" s="320"/>
      <c r="F48" s="320"/>
      <c r="G48" s="321"/>
      <c r="H48" s="1"/>
    </row>
    <row r="49" spans="1:8">
      <c r="A49" s="1"/>
      <c r="B49" s="306"/>
      <c r="C49" s="319"/>
      <c r="D49" s="320"/>
      <c r="E49" s="320"/>
      <c r="F49" s="320"/>
      <c r="G49" s="321"/>
      <c r="H49" s="1"/>
    </row>
    <row r="50" spans="1:8">
      <c r="A50" s="1"/>
      <c r="B50" s="306"/>
      <c r="C50" s="319"/>
      <c r="D50" s="320"/>
      <c r="E50" s="320"/>
      <c r="F50" s="320"/>
      <c r="G50" s="321"/>
      <c r="H50" s="1"/>
    </row>
    <row r="51" spans="1:8" ht="27" customHeight="1" thickBot="1">
      <c r="A51" s="1"/>
      <c r="B51" s="297"/>
      <c r="C51" s="313" t="s">
        <v>141</v>
      </c>
      <c r="D51" s="314"/>
      <c r="E51" s="314"/>
      <c r="F51" s="314"/>
      <c r="G51" s="315"/>
      <c r="H51" s="1"/>
    </row>
    <row r="52" spans="1:8">
      <c r="A52" s="1"/>
      <c r="B52" s="296" t="s">
        <v>25</v>
      </c>
      <c r="C52" s="316"/>
      <c r="D52" s="317"/>
      <c r="E52" s="317"/>
      <c r="F52" s="317"/>
      <c r="G52" s="318"/>
      <c r="H52" s="1"/>
    </row>
    <row r="53" spans="1:8">
      <c r="A53" s="1"/>
      <c r="B53" s="306"/>
      <c r="C53" s="319"/>
      <c r="D53" s="320"/>
      <c r="E53" s="320"/>
      <c r="F53" s="320"/>
      <c r="G53" s="321"/>
      <c r="H53" s="1"/>
    </row>
    <row r="54" spans="1:8">
      <c r="A54" s="1"/>
      <c r="B54" s="306"/>
      <c r="C54" s="319"/>
      <c r="D54" s="320"/>
      <c r="E54" s="320"/>
      <c r="F54" s="320"/>
      <c r="G54" s="321"/>
      <c r="H54" s="1"/>
    </row>
    <row r="55" spans="1:8" ht="13.8" thickBot="1">
      <c r="A55" s="1"/>
      <c r="B55" s="297"/>
      <c r="C55" s="327" t="s">
        <v>26</v>
      </c>
      <c r="D55" s="328"/>
      <c r="E55" s="328"/>
      <c r="F55" s="328"/>
      <c r="G55" s="329"/>
      <c r="H55" s="1"/>
    </row>
    <row r="56" spans="1:8">
      <c r="A56" s="1"/>
      <c r="B56" s="296" t="s">
        <v>27</v>
      </c>
      <c r="C56" s="316"/>
      <c r="D56" s="317"/>
      <c r="E56" s="317"/>
      <c r="F56" s="317"/>
      <c r="G56" s="318"/>
      <c r="H56" s="1"/>
    </row>
    <row r="57" spans="1:8">
      <c r="A57" s="1"/>
      <c r="B57" s="306"/>
      <c r="C57" s="319"/>
      <c r="D57" s="320"/>
      <c r="E57" s="320"/>
      <c r="F57" s="320"/>
      <c r="G57" s="321"/>
      <c r="H57" s="1"/>
    </row>
    <row r="58" spans="1:8">
      <c r="A58" s="1"/>
      <c r="B58" s="306"/>
      <c r="C58" s="319"/>
      <c r="D58" s="320"/>
      <c r="E58" s="320"/>
      <c r="F58" s="320"/>
      <c r="G58" s="321"/>
      <c r="H58" s="1"/>
    </row>
    <row r="59" spans="1:8" ht="13.8" thickBot="1">
      <c r="A59" s="1"/>
      <c r="B59" s="297"/>
      <c r="C59" s="327" t="s">
        <v>28</v>
      </c>
      <c r="D59" s="328"/>
      <c r="E59" s="328"/>
      <c r="F59" s="328"/>
      <c r="G59" s="329"/>
      <c r="H59" s="1"/>
    </row>
    <row r="60" spans="1:8" ht="14.25" customHeight="1">
      <c r="A60" s="1"/>
      <c r="B60" s="296" t="s">
        <v>29</v>
      </c>
      <c r="C60" s="316"/>
      <c r="D60" s="317"/>
      <c r="E60" s="317"/>
      <c r="F60" s="317"/>
      <c r="G60" s="318"/>
      <c r="H60" s="1"/>
    </row>
    <row r="61" spans="1:8" ht="14.25" customHeight="1">
      <c r="A61" s="1"/>
      <c r="B61" s="306"/>
      <c r="C61" s="319"/>
      <c r="D61" s="320"/>
      <c r="E61" s="320"/>
      <c r="F61" s="320"/>
      <c r="G61" s="321"/>
      <c r="H61" s="1"/>
    </row>
    <row r="62" spans="1:8">
      <c r="A62" s="1"/>
      <c r="B62" s="306"/>
      <c r="C62" s="319"/>
      <c r="D62" s="320"/>
      <c r="E62" s="320"/>
      <c r="F62" s="320"/>
      <c r="G62" s="321"/>
      <c r="H62" s="1"/>
    </row>
    <row r="63" spans="1:8" ht="27" customHeight="1" thickBot="1">
      <c r="A63" s="1"/>
      <c r="B63" s="297"/>
      <c r="C63" s="313" t="s">
        <v>173</v>
      </c>
      <c r="D63" s="314"/>
      <c r="E63" s="314"/>
      <c r="F63" s="314"/>
      <c r="G63" s="315"/>
      <c r="H63" s="1"/>
    </row>
    <row r="64" spans="1:8" ht="24.75" customHeight="1">
      <c r="A64" s="1"/>
      <c r="B64" s="296" t="s">
        <v>200</v>
      </c>
      <c r="C64" s="41"/>
      <c r="D64" s="296" t="s">
        <v>30</v>
      </c>
      <c r="E64" s="41"/>
      <c r="F64" s="296" t="s">
        <v>31</v>
      </c>
      <c r="G64" s="322"/>
      <c r="H64" s="1"/>
    </row>
    <row r="65" spans="1:8" ht="24.75" customHeight="1" thickBot="1">
      <c r="A65" s="1"/>
      <c r="B65" s="297"/>
      <c r="C65" s="172"/>
      <c r="D65" s="297"/>
      <c r="E65" s="109" t="s">
        <v>217</v>
      </c>
      <c r="F65" s="297"/>
      <c r="G65" s="323"/>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objects="1" scenarios="1" formatCells="0" formatColumns="0" formatRows="0" insertRows="0"/>
  <mergeCells count="33">
    <mergeCell ref="C3:G3"/>
    <mergeCell ref="E7:G7"/>
    <mergeCell ref="C41:G50"/>
    <mergeCell ref="F64:F65"/>
    <mergeCell ref="C52:G54"/>
    <mergeCell ref="B2:G2"/>
    <mergeCell ref="C55:G55"/>
    <mergeCell ref="C59:G59"/>
    <mergeCell ref="C40:G40"/>
    <mergeCell ref="B3:B6"/>
    <mergeCell ref="C6:G6"/>
    <mergeCell ref="E8:G8"/>
    <mergeCell ref="C29:G29"/>
    <mergeCell ref="C4:G5"/>
    <mergeCell ref="C9:G14"/>
    <mergeCell ref="C17:G27"/>
    <mergeCell ref="C30:G39"/>
    <mergeCell ref="B64:B65"/>
    <mergeCell ref="B9:B15"/>
    <mergeCell ref="B16:B40"/>
    <mergeCell ref="C28:G28"/>
    <mergeCell ref="B60:B63"/>
    <mergeCell ref="D64:D65"/>
    <mergeCell ref="B41:B51"/>
    <mergeCell ref="B52:B55"/>
    <mergeCell ref="B56:B59"/>
    <mergeCell ref="C15:G15"/>
    <mergeCell ref="C16:G16"/>
    <mergeCell ref="C63:G63"/>
    <mergeCell ref="C51:G51"/>
    <mergeCell ref="C56:G58"/>
    <mergeCell ref="C60:G62"/>
    <mergeCell ref="G64:G65"/>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G8" sqref="G8:H9"/>
    </sheetView>
  </sheetViews>
  <sheetFormatPr defaultColWidth="9" defaultRowHeight="13.2"/>
  <cols>
    <col min="1" max="1" width="21.109375" customWidth="1"/>
    <col min="2" max="2" width="16.44140625" customWidth="1"/>
    <col min="3" max="3" width="11.21875" customWidth="1"/>
    <col min="4" max="4" width="30.44140625" customWidth="1"/>
    <col min="5" max="5" width="11.44140625" customWidth="1"/>
    <col min="6" max="6" width="22.21875" customWidth="1"/>
    <col min="8" max="8" width="25" customWidth="1"/>
    <col min="9" max="9" width="4.21875" customWidth="1"/>
  </cols>
  <sheetData>
    <row r="1" spans="1:10">
      <c r="A1" s="1" t="s">
        <v>209</v>
      </c>
      <c r="H1" s="2" t="s">
        <v>162</v>
      </c>
    </row>
    <row r="2" spans="1:10" ht="24" customHeight="1">
      <c r="A2" s="355" t="s">
        <v>32</v>
      </c>
      <c r="B2" s="355"/>
      <c r="C2" s="355"/>
      <c r="D2" s="355"/>
      <c r="E2" s="355"/>
      <c r="F2" s="355"/>
      <c r="G2" s="355"/>
      <c r="H2" s="355"/>
      <c r="I2" s="1"/>
      <c r="J2" s="1"/>
    </row>
    <row r="3" spans="1:10" ht="15.75" customHeight="1" thickBot="1">
      <c r="A3" s="356" t="s">
        <v>231</v>
      </c>
      <c r="B3" s="356"/>
      <c r="C3" s="356"/>
      <c r="D3" s="356"/>
      <c r="E3" s="356"/>
      <c r="F3" s="356"/>
      <c r="G3" s="356"/>
      <c r="H3" s="356"/>
      <c r="I3" s="1"/>
      <c r="J3" s="1"/>
    </row>
    <row r="4" spans="1:10" ht="33.75" customHeight="1">
      <c r="A4" s="112" t="s">
        <v>33</v>
      </c>
      <c r="B4" s="364"/>
      <c r="C4" s="365"/>
      <c r="D4" s="365"/>
      <c r="E4" s="366"/>
      <c r="F4" s="252" t="s">
        <v>260</v>
      </c>
      <c r="G4" s="357"/>
      <c r="H4" s="358"/>
      <c r="I4" s="1"/>
      <c r="J4" s="1"/>
    </row>
    <row r="5" spans="1:10" ht="46.5" customHeight="1" thickBot="1">
      <c r="A5" s="113" t="s">
        <v>34</v>
      </c>
      <c r="B5" s="359"/>
      <c r="C5" s="360"/>
      <c r="D5" s="360"/>
      <c r="E5" s="361"/>
      <c r="F5" s="113" t="s">
        <v>199</v>
      </c>
      <c r="G5" s="362"/>
      <c r="H5" s="363"/>
      <c r="I5" s="1"/>
      <c r="J5" s="1"/>
    </row>
    <row r="6" spans="1:10" ht="18" customHeight="1">
      <c r="A6" s="370" t="s">
        <v>35</v>
      </c>
      <c r="B6" s="397" t="s">
        <v>219</v>
      </c>
      <c r="C6" s="398"/>
      <c r="D6" s="398"/>
      <c r="E6" s="399"/>
      <c r="F6" s="370" t="s">
        <v>36</v>
      </c>
      <c r="G6" s="375"/>
      <c r="H6" s="376"/>
      <c r="I6" s="42"/>
      <c r="J6" s="1"/>
    </row>
    <row r="7" spans="1:10" ht="23.25" customHeight="1" thickBot="1">
      <c r="A7" s="371"/>
      <c r="B7" s="391"/>
      <c r="C7" s="392"/>
      <c r="D7" s="392"/>
      <c r="E7" s="393"/>
      <c r="F7" s="369"/>
      <c r="G7" s="377"/>
      <c r="H7" s="378"/>
      <c r="I7" s="42"/>
      <c r="J7" s="1"/>
    </row>
    <row r="8" spans="1:10" ht="18" customHeight="1">
      <c r="A8" s="371"/>
      <c r="B8" s="394"/>
      <c r="C8" s="395"/>
      <c r="D8" s="395"/>
      <c r="E8" s="396"/>
      <c r="F8" s="370" t="s">
        <v>101</v>
      </c>
      <c r="G8" s="375"/>
      <c r="H8" s="376"/>
      <c r="I8" s="1"/>
      <c r="J8" s="1"/>
    </row>
    <row r="9" spans="1:10" ht="28.5" customHeight="1" thickBot="1">
      <c r="A9" s="369"/>
      <c r="B9" s="359"/>
      <c r="C9" s="360"/>
      <c r="D9" s="360"/>
      <c r="E9" s="361"/>
      <c r="F9" s="369"/>
      <c r="G9" s="377"/>
      <c r="H9" s="378"/>
      <c r="I9" s="1"/>
      <c r="J9" s="1"/>
    </row>
    <row r="10" spans="1:10" ht="26.25" customHeight="1" thickBot="1">
      <c r="A10" s="113" t="s">
        <v>37</v>
      </c>
      <c r="B10" s="379" t="s">
        <v>210</v>
      </c>
      <c r="C10" s="380"/>
      <c r="D10" s="380"/>
      <c r="E10" s="380"/>
      <c r="F10" s="380"/>
      <c r="G10" s="380"/>
      <c r="H10" s="381"/>
      <c r="I10" s="1"/>
      <c r="J10" s="1"/>
    </row>
    <row r="11" spans="1:10" ht="59.25" customHeight="1">
      <c r="A11" s="370" t="s">
        <v>38</v>
      </c>
      <c r="B11" s="382"/>
      <c r="C11" s="383"/>
      <c r="D11" s="383"/>
      <c r="E11" s="383"/>
      <c r="F11" s="383"/>
      <c r="G11" s="383"/>
      <c r="H11" s="384"/>
      <c r="I11" s="1"/>
      <c r="J11" s="1"/>
    </row>
    <row r="12" spans="1:10">
      <c r="A12" s="371"/>
      <c r="B12" s="385"/>
      <c r="C12" s="386"/>
      <c r="D12" s="386"/>
      <c r="E12" s="386"/>
      <c r="F12" s="386"/>
      <c r="G12" s="386"/>
      <c r="H12" s="387"/>
      <c r="I12" s="1"/>
      <c r="J12" s="1"/>
    </row>
    <row r="13" spans="1:10" ht="21.75" customHeight="1">
      <c r="A13" s="371"/>
      <c r="B13" s="385"/>
      <c r="C13" s="386"/>
      <c r="D13" s="386"/>
      <c r="E13" s="386"/>
      <c r="F13" s="386"/>
      <c r="G13" s="386"/>
      <c r="H13" s="387"/>
      <c r="I13" s="1"/>
      <c r="J13" s="1"/>
    </row>
    <row r="14" spans="1:10" s="44" customFormat="1" ht="24.75" customHeight="1">
      <c r="A14" s="371"/>
      <c r="B14" s="385"/>
      <c r="C14" s="386"/>
      <c r="D14" s="386"/>
      <c r="E14" s="386"/>
      <c r="F14" s="386"/>
      <c r="G14" s="386"/>
      <c r="H14" s="387"/>
      <c r="I14" s="43"/>
      <c r="J14" s="43"/>
    </row>
    <row r="15" spans="1:10" s="44" customFormat="1" ht="24.75" customHeight="1">
      <c r="A15" s="371"/>
      <c r="B15" s="385"/>
      <c r="C15" s="386"/>
      <c r="D15" s="386"/>
      <c r="E15" s="386"/>
      <c r="F15" s="386"/>
      <c r="G15" s="386"/>
      <c r="H15" s="387"/>
      <c r="I15" s="43"/>
      <c r="J15" s="43"/>
    </row>
    <row r="16" spans="1:10" s="44" customFormat="1" ht="24.75" customHeight="1" thickBot="1">
      <c r="A16" s="369"/>
      <c r="B16" s="388"/>
      <c r="C16" s="389"/>
      <c r="D16" s="389"/>
      <c r="E16" s="389"/>
      <c r="F16" s="389"/>
      <c r="G16" s="389"/>
      <c r="H16" s="390"/>
      <c r="I16" s="43"/>
      <c r="J16" s="43"/>
    </row>
    <row r="17" spans="1:10" s="44" customFormat="1" ht="24.75" customHeight="1">
      <c r="A17" s="367" t="s">
        <v>39</v>
      </c>
      <c r="B17" s="382"/>
      <c r="C17" s="383"/>
      <c r="D17" s="383"/>
      <c r="E17" s="383"/>
      <c r="F17" s="383"/>
      <c r="G17" s="383"/>
      <c r="H17" s="384"/>
      <c r="I17" s="43"/>
      <c r="J17" s="43"/>
    </row>
    <row r="18" spans="1:10">
      <c r="A18" s="368"/>
      <c r="B18" s="385"/>
      <c r="C18" s="386"/>
      <c r="D18" s="386"/>
      <c r="E18" s="386"/>
      <c r="F18" s="386"/>
      <c r="G18" s="386"/>
      <c r="H18" s="387"/>
      <c r="I18" s="1"/>
      <c r="J18" s="1"/>
    </row>
    <row r="19" spans="1:10" ht="21.75" customHeight="1">
      <c r="A19" s="368"/>
      <c r="B19" s="385"/>
      <c r="C19" s="386"/>
      <c r="D19" s="386"/>
      <c r="E19" s="386"/>
      <c r="F19" s="386"/>
      <c r="G19" s="386"/>
      <c r="H19" s="387"/>
      <c r="I19" s="1"/>
      <c r="J19" s="1"/>
    </row>
    <row r="20" spans="1:10" s="44" customFormat="1" ht="24.75" customHeight="1">
      <c r="A20" s="368"/>
      <c r="B20" s="385"/>
      <c r="C20" s="386"/>
      <c r="D20" s="386"/>
      <c r="E20" s="386"/>
      <c r="F20" s="386"/>
      <c r="G20" s="386"/>
      <c r="H20" s="387"/>
      <c r="I20" s="43"/>
      <c r="J20" s="43"/>
    </row>
    <row r="21" spans="1:10" s="44" customFormat="1" ht="24.75" customHeight="1">
      <c r="A21" s="368"/>
      <c r="B21" s="385"/>
      <c r="C21" s="386"/>
      <c r="D21" s="386"/>
      <c r="E21" s="386"/>
      <c r="F21" s="386"/>
      <c r="G21" s="386"/>
      <c r="H21" s="387"/>
      <c r="I21" s="43"/>
      <c r="J21" s="43"/>
    </row>
    <row r="22" spans="1:10" ht="21.75" customHeight="1" thickBot="1">
      <c r="A22" s="369"/>
      <c r="B22" s="388"/>
      <c r="C22" s="389"/>
      <c r="D22" s="389"/>
      <c r="E22" s="389"/>
      <c r="F22" s="389"/>
      <c r="G22" s="389"/>
      <c r="H22" s="390"/>
      <c r="I22" s="1"/>
      <c r="J22" s="1"/>
    </row>
    <row r="23" spans="1:10" s="44" customFormat="1" ht="24.75" customHeight="1">
      <c r="A23" s="370" t="s">
        <v>40</v>
      </c>
      <c r="B23" s="382"/>
      <c r="C23" s="383"/>
      <c r="D23" s="383"/>
      <c r="E23" s="383"/>
      <c r="F23" s="383"/>
      <c r="G23" s="383"/>
      <c r="H23" s="384"/>
      <c r="I23" s="43"/>
      <c r="J23" s="43"/>
    </row>
    <row r="24" spans="1:10" s="44" customFormat="1" ht="24.75" customHeight="1">
      <c r="A24" s="371"/>
      <c r="B24" s="385"/>
      <c r="C24" s="386"/>
      <c r="D24" s="386"/>
      <c r="E24" s="386"/>
      <c r="F24" s="386"/>
      <c r="G24" s="386"/>
      <c r="H24" s="387"/>
      <c r="I24" s="43"/>
      <c r="J24" s="43"/>
    </row>
    <row r="25" spans="1:10" s="44" customFormat="1" ht="24.75" customHeight="1">
      <c r="A25" s="371"/>
      <c r="B25" s="385"/>
      <c r="C25" s="386"/>
      <c r="D25" s="386"/>
      <c r="E25" s="386"/>
      <c r="F25" s="386"/>
      <c r="G25" s="386"/>
      <c r="H25" s="387"/>
      <c r="I25" s="43"/>
      <c r="J25" s="43"/>
    </row>
    <row r="26" spans="1:10" ht="13.8" thickBot="1">
      <c r="A26" s="371"/>
      <c r="B26" s="372" t="s">
        <v>41</v>
      </c>
      <c r="C26" s="373"/>
      <c r="D26" s="373"/>
      <c r="E26" s="373"/>
      <c r="F26" s="373"/>
      <c r="G26" s="373"/>
      <c r="H26" s="374"/>
      <c r="I26" s="1"/>
      <c r="J26" s="1"/>
    </row>
    <row r="27" spans="1:10" s="44" customFormat="1" ht="24.75" customHeight="1">
      <c r="A27" s="367" t="s">
        <v>42</v>
      </c>
      <c r="B27" s="382"/>
      <c r="C27" s="383"/>
      <c r="D27" s="383"/>
      <c r="E27" s="383"/>
      <c r="F27" s="383"/>
      <c r="G27" s="383"/>
      <c r="H27" s="384"/>
      <c r="I27" s="43"/>
      <c r="J27" s="43"/>
    </row>
    <row r="28" spans="1:10" s="44" customFormat="1" ht="24.75" customHeight="1">
      <c r="A28" s="368"/>
      <c r="B28" s="385"/>
      <c r="C28" s="386"/>
      <c r="D28" s="386"/>
      <c r="E28" s="386"/>
      <c r="F28" s="386"/>
      <c r="G28" s="386"/>
      <c r="H28" s="387"/>
      <c r="I28" s="43"/>
      <c r="J28" s="43"/>
    </row>
    <row r="29" spans="1:10" s="44" customFormat="1" ht="12.6" thickBot="1">
      <c r="A29" s="400"/>
      <c r="B29" s="372" t="s">
        <v>43</v>
      </c>
      <c r="C29" s="373"/>
      <c r="D29" s="373"/>
      <c r="E29" s="373"/>
      <c r="F29" s="373"/>
      <c r="G29" s="373"/>
      <c r="H29" s="374"/>
      <c r="I29" s="43"/>
      <c r="J29" s="43"/>
    </row>
    <row r="30" spans="1:10" s="44" customFormat="1" ht="24.75" customHeight="1">
      <c r="A30" s="367" t="s">
        <v>44</v>
      </c>
      <c r="B30" s="382"/>
      <c r="C30" s="383"/>
      <c r="D30" s="383"/>
      <c r="E30" s="383"/>
      <c r="F30" s="383"/>
      <c r="G30" s="383"/>
      <c r="H30" s="384"/>
      <c r="I30" s="43"/>
      <c r="J30" s="43"/>
    </row>
    <row r="31" spans="1:10" ht="21.75" customHeight="1">
      <c r="A31" s="368"/>
      <c r="B31" s="385"/>
      <c r="C31" s="386"/>
      <c r="D31" s="386"/>
      <c r="E31" s="386"/>
      <c r="F31" s="386"/>
      <c r="G31" s="386"/>
      <c r="H31" s="387"/>
      <c r="I31" s="1"/>
      <c r="J31" s="1"/>
    </row>
    <row r="32" spans="1:10" s="44" customFormat="1" ht="24.75" customHeight="1">
      <c r="A32" s="368"/>
      <c r="B32" s="385"/>
      <c r="C32" s="386"/>
      <c r="D32" s="386"/>
      <c r="E32" s="386"/>
      <c r="F32" s="386"/>
      <c r="G32" s="386"/>
      <c r="H32" s="387"/>
      <c r="I32" s="43"/>
      <c r="J32" s="43"/>
    </row>
    <row r="33" spans="1:10" s="44" customFormat="1" ht="24.75" customHeight="1">
      <c r="A33" s="371"/>
      <c r="B33" s="385"/>
      <c r="C33" s="386"/>
      <c r="D33" s="386"/>
      <c r="E33" s="386"/>
      <c r="F33" s="386"/>
      <c r="G33" s="386"/>
      <c r="H33" s="387"/>
      <c r="I33" s="43"/>
      <c r="J33" s="43"/>
    </row>
    <row r="34" spans="1:10" s="44" customFormat="1" ht="24.75" customHeight="1">
      <c r="A34" s="371"/>
      <c r="B34" s="385"/>
      <c r="C34" s="386"/>
      <c r="D34" s="386"/>
      <c r="E34" s="386"/>
      <c r="F34" s="386"/>
      <c r="G34" s="386"/>
      <c r="H34" s="387"/>
      <c r="I34" s="43"/>
      <c r="J34" s="43"/>
    </row>
    <row r="35" spans="1:10" s="44" customFormat="1" ht="24.75" customHeight="1">
      <c r="A35" s="371"/>
      <c r="B35" s="385"/>
      <c r="C35" s="386"/>
      <c r="D35" s="386"/>
      <c r="E35" s="386"/>
      <c r="F35" s="386"/>
      <c r="G35" s="386"/>
      <c r="H35" s="387"/>
      <c r="I35" s="43"/>
      <c r="J35" s="43"/>
    </row>
    <row r="36" spans="1:10" ht="13.8" thickBot="1">
      <c r="A36" s="371"/>
      <c r="B36" s="327" t="s">
        <v>45</v>
      </c>
      <c r="C36" s="328"/>
      <c r="D36" s="328"/>
      <c r="E36" s="328"/>
      <c r="F36" s="328"/>
      <c r="G36" s="328"/>
      <c r="H36" s="329"/>
      <c r="I36" s="1"/>
      <c r="J36" s="1"/>
    </row>
    <row r="37" spans="1:10" s="44" customFormat="1" ht="24.75" customHeight="1">
      <c r="A37" s="401" t="s">
        <v>46</v>
      </c>
      <c r="B37" s="403" t="s">
        <v>47</v>
      </c>
      <c r="C37" s="404"/>
      <c r="D37" s="45" t="s">
        <v>48</v>
      </c>
      <c r="E37" s="405" t="s">
        <v>49</v>
      </c>
      <c r="F37" s="406"/>
      <c r="G37" s="405" t="s">
        <v>50</v>
      </c>
      <c r="H37" s="406"/>
      <c r="I37" s="43"/>
      <c r="J37" s="43"/>
    </row>
    <row r="38" spans="1:10" s="44" customFormat="1" ht="24.75" customHeight="1">
      <c r="A38" s="402"/>
      <c r="B38" s="407"/>
      <c r="C38" s="408"/>
      <c r="D38" s="105"/>
      <c r="E38" s="407"/>
      <c r="F38" s="408"/>
      <c r="G38" s="407"/>
      <c r="H38" s="408"/>
      <c r="I38" s="43"/>
      <c r="J38" s="43"/>
    </row>
    <row r="39" spans="1:10" s="44" customFormat="1" ht="24.75" customHeight="1">
      <c r="A39" s="402"/>
      <c r="B39" s="407"/>
      <c r="C39" s="408"/>
      <c r="D39" s="105"/>
      <c r="E39" s="407"/>
      <c r="F39" s="408"/>
      <c r="G39" s="407"/>
      <c r="H39" s="408"/>
      <c r="I39" s="43"/>
      <c r="J39" s="43"/>
    </row>
    <row r="40" spans="1:10" ht="21.75" customHeight="1">
      <c r="A40" s="402"/>
      <c r="B40" s="407"/>
      <c r="C40" s="408"/>
      <c r="D40" s="105"/>
      <c r="E40" s="407"/>
      <c r="F40" s="408"/>
      <c r="G40" s="407"/>
      <c r="H40" s="408"/>
      <c r="I40" s="1"/>
      <c r="J40" s="1"/>
    </row>
    <row r="41" spans="1:10" s="44" customFormat="1" ht="24.75" customHeight="1" thickBot="1">
      <c r="A41" s="402"/>
      <c r="B41" s="409"/>
      <c r="C41" s="410"/>
      <c r="D41" s="106"/>
      <c r="E41" s="409"/>
      <c r="F41" s="410"/>
      <c r="G41" s="409"/>
      <c r="H41" s="410"/>
      <c r="I41" s="43"/>
      <c r="J41" s="43"/>
    </row>
    <row r="42" spans="1:10" s="44" customFormat="1" ht="24.75" customHeight="1">
      <c r="A42" s="401" t="s">
        <v>176</v>
      </c>
      <c r="B42" s="403" t="s">
        <v>47</v>
      </c>
      <c r="C42" s="404"/>
      <c r="D42" s="45" t="s">
        <v>51</v>
      </c>
      <c r="E42" s="405" t="s">
        <v>49</v>
      </c>
      <c r="F42" s="406"/>
      <c r="G42" s="405" t="s">
        <v>50</v>
      </c>
      <c r="H42" s="406"/>
      <c r="I42" s="43"/>
      <c r="J42" s="43"/>
    </row>
    <row r="43" spans="1:10">
      <c r="A43" s="402"/>
      <c r="B43" s="407"/>
      <c r="C43" s="408"/>
      <c r="D43" s="105"/>
      <c r="E43" s="407"/>
      <c r="F43" s="408"/>
      <c r="G43" s="407"/>
      <c r="H43" s="408"/>
      <c r="I43" s="1"/>
      <c r="J43" s="1"/>
    </row>
    <row r="44" spans="1:10">
      <c r="A44" s="411" t="s">
        <v>52</v>
      </c>
      <c r="B44" s="407"/>
      <c r="C44" s="408"/>
      <c r="D44" s="105"/>
      <c r="E44" s="407"/>
      <c r="F44" s="408"/>
      <c r="G44" s="407"/>
      <c r="H44" s="408"/>
      <c r="I44" s="1"/>
      <c r="J44" s="1"/>
    </row>
    <row r="45" spans="1:10" ht="13.8" thickBot="1">
      <c r="A45" s="412"/>
      <c r="B45" s="409"/>
      <c r="C45" s="410"/>
      <c r="D45" s="106"/>
      <c r="E45" s="409"/>
      <c r="F45" s="410"/>
      <c r="G45" s="409"/>
      <c r="H45" s="410"/>
      <c r="I45" s="1"/>
      <c r="J45" s="1"/>
    </row>
    <row r="46" spans="1:10">
      <c r="A46" s="370" t="s">
        <v>53</v>
      </c>
      <c r="B46" s="316"/>
      <c r="C46" s="317"/>
      <c r="D46" s="317"/>
      <c r="E46" s="317"/>
      <c r="F46" s="317"/>
      <c r="G46" s="317"/>
      <c r="H46" s="318"/>
      <c r="I46" s="1"/>
      <c r="J46" s="1"/>
    </row>
    <row r="47" spans="1:10">
      <c r="A47" s="371"/>
      <c r="B47" s="319"/>
      <c r="C47" s="320"/>
      <c r="D47" s="320"/>
      <c r="E47" s="320"/>
      <c r="F47" s="320"/>
      <c r="G47" s="320"/>
      <c r="H47" s="321"/>
      <c r="I47" s="1"/>
      <c r="J47" s="1"/>
    </row>
    <row r="48" spans="1:10" ht="13.8" thickBot="1">
      <c r="A48" s="369"/>
      <c r="B48" s="415" t="s">
        <v>54</v>
      </c>
      <c r="C48" s="416"/>
      <c r="D48" s="416"/>
      <c r="E48" s="416"/>
      <c r="F48" s="416"/>
      <c r="G48" s="416"/>
      <c r="H48" s="417"/>
      <c r="I48" s="1"/>
      <c r="J48" s="1"/>
    </row>
    <row r="49" spans="1:10" ht="13.8" thickBot="1">
      <c r="A49" s="296" t="s">
        <v>177</v>
      </c>
      <c r="B49" s="46" t="s">
        <v>55</v>
      </c>
      <c r="C49" s="420" t="s">
        <v>228</v>
      </c>
      <c r="D49" s="421"/>
      <c r="E49" s="420" t="s">
        <v>229</v>
      </c>
      <c r="F49" s="421"/>
      <c r="G49" s="420" t="s">
        <v>230</v>
      </c>
      <c r="H49" s="421"/>
      <c r="I49" s="1"/>
      <c r="J49" s="1"/>
    </row>
    <row r="50" spans="1:10" ht="20.399999999999999" customHeight="1">
      <c r="A50" s="418"/>
      <c r="B50" s="47" t="s">
        <v>56</v>
      </c>
      <c r="C50" s="422">
        <v>0</v>
      </c>
      <c r="D50" s="423"/>
      <c r="E50" s="422">
        <v>0</v>
      </c>
      <c r="F50" s="423"/>
      <c r="G50" s="424">
        <v>0</v>
      </c>
      <c r="H50" s="425"/>
      <c r="I50" s="1"/>
      <c r="J50" s="1"/>
    </row>
    <row r="51" spans="1:10" ht="20.399999999999999" customHeight="1">
      <c r="A51" s="418"/>
      <c r="B51" s="48" t="s">
        <v>57</v>
      </c>
      <c r="C51" s="413">
        <v>0</v>
      </c>
      <c r="D51" s="414"/>
      <c r="E51" s="413">
        <v>0</v>
      </c>
      <c r="F51" s="414"/>
      <c r="G51" s="413">
        <v>0</v>
      </c>
      <c r="H51" s="414"/>
      <c r="I51" s="1"/>
      <c r="J51" s="1"/>
    </row>
    <row r="52" spans="1:10" ht="20.399999999999999" customHeight="1">
      <c r="A52" s="418"/>
      <c r="B52" s="48" t="s">
        <v>58</v>
      </c>
      <c r="C52" s="413">
        <v>0</v>
      </c>
      <c r="D52" s="414"/>
      <c r="E52" s="413">
        <v>0</v>
      </c>
      <c r="F52" s="414"/>
      <c r="G52" s="413">
        <v>0</v>
      </c>
      <c r="H52" s="414"/>
      <c r="I52" s="1"/>
      <c r="J52" s="1"/>
    </row>
    <row r="53" spans="1:10" ht="20.399999999999999" customHeight="1" thickBot="1">
      <c r="A53" s="419"/>
      <c r="B53" s="46" t="s">
        <v>59</v>
      </c>
      <c r="C53" s="427">
        <v>0</v>
      </c>
      <c r="D53" s="428"/>
      <c r="E53" s="427">
        <v>0</v>
      </c>
      <c r="F53" s="428"/>
      <c r="G53" s="429" t="s">
        <v>60</v>
      </c>
      <c r="H53" s="430"/>
      <c r="I53" s="1"/>
      <c r="J53" s="1"/>
    </row>
    <row r="54" spans="1:10" ht="30.75" customHeight="1">
      <c r="A54" s="441" t="s">
        <v>220</v>
      </c>
      <c r="B54" s="442"/>
      <c r="C54" s="167" t="s">
        <v>221</v>
      </c>
      <c r="D54" s="445" t="s">
        <v>222</v>
      </c>
      <c r="E54" s="445"/>
      <c r="F54" s="445"/>
      <c r="G54" s="445"/>
      <c r="H54" s="446"/>
      <c r="I54" s="1"/>
      <c r="J54" s="1"/>
    </row>
    <row r="55" spans="1:10" ht="30.75" customHeight="1" thickBot="1">
      <c r="A55" s="443"/>
      <c r="B55" s="444"/>
      <c r="C55" s="168" t="s">
        <v>223</v>
      </c>
      <c r="D55" s="447" t="s">
        <v>224</v>
      </c>
      <c r="E55" s="447"/>
      <c r="F55" s="447"/>
      <c r="G55" s="447"/>
      <c r="H55" s="448"/>
      <c r="I55" s="1"/>
      <c r="J55" s="1"/>
    </row>
    <row r="56" spans="1:10" ht="28.95" customHeight="1">
      <c r="A56" s="405" t="s">
        <v>225</v>
      </c>
      <c r="B56" s="406"/>
      <c r="C56" s="49" t="s">
        <v>226</v>
      </c>
      <c r="D56" s="169" t="s">
        <v>212</v>
      </c>
      <c r="E56" s="49" t="s">
        <v>226</v>
      </c>
      <c r="F56" s="169" t="s">
        <v>212</v>
      </c>
      <c r="G56" s="49" t="s">
        <v>226</v>
      </c>
      <c r="H56" s="169" t="s">
        <v>212</v>
      </c>
      <c r="I56" s="1"/>
      <c r="J56" s="1"/>
    </row>
    <row r="57" spans="1:10" ht="28.95" customHeight="1">
      <c r="A57" s="432"/>
      <c r="B57" s="449"/>
      <c r="C57" s="166" t="s">
        <v>227</v>
      </c>
      <c r="D57" s="170">
        <v>0</v>
      </c>
      <c r="E57" s="166" t="s">
        <v>227</v>
      </c>
      <c r="F57" s="171">
        <v>0</v>
      </c>
      <c r="G57" s="166" t="s">
        <v>227</v>
      </c>
      <c r="H57" s="170">
        <v>0</v>
      </c>
      <c r="I57" s="1"/>
      <c r="J57" s="1"/>
    </row>
    <row r="58" spans="1:10" ht="28.95" customHeight="1" thickBot="1">
      <c r="A58" s="432"/>
      <c r="B58" s="449"/>
      <c r="C58" s="50" t="s">
        <v>61</v>
      </c>
      <c r="D58" s="103">
        <v>0</v>
      </c>
      <c r="E58" s="50" t="s">
        <v>61</v>
      </c>
      <c r="F58" s="104">
        <v>0</v>
      </c>
      <c r="G58" s="50" t="s">
        <v>61</v>
      </c>
      <c r="H58" s="103">
        <v>0</v>
      </c>
    </row>
    <row r="59" spans="1:10">
      <c r="A59" s="405" t="s">
        <v>178</v>
      </c>
      <c r="B59" s="431"/>
      <c r="C59" s="438"/>
      <c r="D59" s="318"/>
      <c r="E59" s="316"/>
      <c r="F59" s="318"/>
      <c r="G59" s="316"/>
      <c r="H59" s="318"/>
    </row>
    <row r="60" spans="1:10">
      <c r="A60" s="432"/>
      <c r="B60" s="433"/>
      <c r="C60" s="439"/>
      <c r="D60" s="321"/>
      <c r="E60" s="319"/>
      <c r="F60" s="321"/>
      <c r="G60" s="319"/>
      <c r="H60" s="321"/>
    </row>
    <row r="61" spans="1:10">
      <c r="A61" s="432"/>
      <c r="B61" s="433"/>
      <c r="C61" s="439"/>
      <c r="D61" s="321"/>
      <c r="E61" s="319"/>
      <c r="F61" s="321"/>
      <c r="G61" s="319"/>
      <c r="H61" s="321"/>
    </row>
    <row r="62" spans="1:10" ht="13.8" thickBot="1">
      <c r="A62" s="434"/>
      <c r="B62" s="435"/>
      <c r="C62" s="440"/>
      <c r="D62" s="437"/>
      <c r="E62" s="436"/>
      <c r="F62" s="437"/>
      <c r="G62" s="436"/>
      <c r="H62" s="437"/>
    </row>
    <row r="63" spans="1:10">
      <c r="A63" s="426" t="s">
        <v>62</v>
      </c>
      <c r="B63" s="426"/>
      <c r="C63" s="426"/>
      <c r="D63" s="426"/>
      <c r="E63" s="426"/>
      <c r="F63" s="426"/>
      <c r="G63" s="426"/>
      <c r="H63" s="426"/>
    </row>
    <row r="76" spans="6:6">
      <c r="F76" s="1"/>
    </row>
  </sheetData>
  <sheetProtection sheet="1" objects="1" scenarios="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H2"/>
    <mergeCell ref="A3:H3"/>
    <mergeCell ref="G4:H4"/>
    <mergeCell ref="B5:E5"/>
    <mergeCell ref="G5:H5"/>
    <mergeCell ref="B4:E4"/>
  </mergeCells>
  <phoneticPr fontId="8"/>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8AF0-08D6-4C54-94C5-C5EAEE5D4E91}">
  <sheetPr>
    <tabColor rgb="FFFF0000"/>
  </sheetPr>
  <dimension ref="A1:V69"/>
  <sheetViews>
    <sheetView view="pageBreakPreview" zoomScale="55" zoomScaleNormal="75" zoomScaleSheetLayoutView="55" workbookViewId="0">
      <selection activeCell="D28" sqref="D28:M28"/>
    </sheetView>
  </sheetViews>
  <sheetFormatPr defaultColWidth="9" defaultRowHeight="13.2"/>
  <cols>
    <col min="1" max="1" width="2" style="173" customWidth="1"/>
    <col min="2" max="2" width="5.77734375" style="173" customWidth="1"/>
    <col min="3" max="3" width="6.109375" style="173" customWidth="1"/>
    <col min="4" max="4" width="6.44140625" style="174" customWidth="1"/>
    <col min="5" max="5" width="66.21875" style="173" customWidth="1"/>
    <col min="6" max="6" width="8.6640625" style="175" bestFit="1" customWidth="1"/>
    <col min="7" max="7" width="11.44140625" style="176" bestFit="1" customWidth="1"/>
    <col min="8" max="8" width="7.33203125" style="176" bestFit="1" customWidth="1"/>
    <col min="9" max="9" width="6.6640625" style="173" customWidth="1"/>
    <col min="10" max="10" width="5.33203125" style="173" bestFit="1" customWidth="1"/>
    <col min="11" max="11" width="6.44140625" style="175" customWidth="1"/>
    <col min="12" max="13" width="14.109375" style="173" customWidth="1"/>
    <col min="14" max="14" width="13.44140625" style="173" customWidth="1"/>
    <col min="15" max="15" width="8.33203125" style="178" customWidth="1"/>
    <col min="16" max="16" width="11.77734375" style="173" bestFit="1" customWidth="1"/>
    <col min="17" max="17" width="27.88671875" style="173" customWidth="1"/>
    <col min="18" max="18" width="22.21875" style="173" customWidth="1"/>
    <col min="19" max="16384" width="9" style="173"/>
  </cols>
  <sheetData>
    <row r="1" spans="1:17">
      <c r="A1" s="173" t="s">
        <v>209</v>
      </c>
      <c r="N1" s="177" t="s">
        <v>161</v>
      </c>
    </row>
    <row r="2" spans="1:17" ht="15.6">
      <c r="A2" s="179"/>
      <c r="B2" s="450" t="s">
        <v>234</v>
      </c>
      <c r="C2" s="450"/>
      <c r="D2" s="450"/>
      <c r="E2" s="450"/>
      <c r="F2" s="450"/>
      <c r="G2" s="450"/>
      <c r="H2" s="450"/>
      <c r="I2" s="450"/>
      <c r="J2" s="450"/>
      <c r="K2" s="450"/>
      <c r="L2" s="450"/>
      <c r="M2" s="450"/>
      <c r="N2" s="450"/>
    </row>
    <row r="3" spans="1:17">
      <c r="B3" s="451"/>
      <c r="C3" s="451"/>
      <c r="D3" s="451"/>
      <c r="E3" s="451"/>
      <c r="F3" s="451"/>
      <c r="G3" s="451"/>
      <c r="H3" s="451"/>
      <c r="I3" s="451"/>
      <c r="J3" s="451"/>
      <c r="K3" s="451"/>
      <c r="L3" s="451"/>
      <c r="M3" s="451"/>
      <c r="N3" s="451"/>
      <c r="Q3" s="180" t="s">
        <v>179</v>
      </c>
    </row>
    <row r="4" spans="1:17">
      <c r="C4" s="181"/>
      <c r="D4" s="182"/>
      <c r="G4" s="183"/>
      <c r="H4" s="183"/>
      <c r="K4" s="184" t="s">
        <v>235</v>
      </c>
      <c r="L4" s="181"/>
      <c r="M4" s="181"/>
      <c r="N4" s="181"/>
      <c r="Q4" s="180"/>
    </row>
    <row r="5" spans="1:17" ht="13.8" thickBot="1">
      <c r="B5" s="181" t="s">
        <v>135</v>
      </c>
      <c r="C5" s="181"/>
      <c r="E5" s="185"/>
      <c r="F5" s="186"/>
      <c r="I5" s="187"/>
      <c r="K5" s="188" t="s">
        <v>218</v>
      </c>
      <c r="L5" s="181"/>
      <c r="M5" s="181"/>
      <c r="N5" s="181"/>
    </row>
    <row r="6" spans="1:17" ht="28.2" thickBot="1">
      <c r="B6" s="452" t="s">
        <v>63</v>
      </c>
      <c r="C6" s="453"/>
      <c r="D6" s="189" t="s">
        <v>261</v>
      </c>
      <c r="E6" s="190" t="s">
        <v>64</v>
      </c>
      <c r="F6" s="191" t="s">
        <v>236</v>
      </c>
      <c r="G6" s="192" t="s">
        <v>237</v>
      </c>
      <c r="H6" s="192" t="s">
        <v>238</v>
      </c>
      <c r="I6" s="193" t="s">
        <v>239</v>
      </c>
      <c r="J6" s="194" t="s">
        <v>137</v>
      </c>
      <c r="K6" s="195" t="s">
        <v>240</v>
      </c>
      <c r="L6" s="196" t="s">
        <v>241</v>
      </c>
      <c r="M6" s="197" t="s">
        <v>242</v>
      </c>
      <c r="N6" s="198" t="s">
        <v>243</v>
      </c>
    </row>
    <row r="7" spans="1:17" ht="18.75" customHeight="1">
      <c r="B7" s="454" t="s">
        <v>65</v>
      </c>
      <c r="C7" s="454" t="s">
        <v>66</v>
      </c>
      <c r="D7" s="199">
        <v>1</v>
      </c>
      <c r="E7" s="200" t="s">
        <v>244</v>
      </c>
      <c r="F7" s="201" t="s">
        <v>245</v>
      </c>
      <c r="G7" s="202">
        <v>2000</v>
      </c>
      <c r="H7" s="203">
        <v>108</v>
      </c>
      <c r="I7" s="204">
        <v>1</v>
      </c>
      <c r="J7" s="205"/>
      <c r="K7" s="206" t="s">
        <v>246</v>
      </c>
      <c r="L7" s="207">
        <f>ROUNDDOWN(G7*H7*I7,0)</f>
        <v>216000</v>
      </c>
      <c r="M7" s="208">
        <f>IF(K7="*",0,L7*0.1)</f>
        <v>0</v>
      </c>
      <c r="N7" s="457">
        <f>L19+M19</f>
        <v>324000</v>
      </c>
    </row>
    <row r="8" spans="1:17" ht="18.75" customHeight="1">
      <c r="B8" s="455"/>
      <c r="C8" s="455"/>
      <c r="D8" s="199">
        <v>2</v>
      </c>
      <c r="E8" s="200" t="s">
        <v>247</v>
      </c>
      <c r="F8" s="201" t="s">
        <v>245</v>
      </c>
      <c r="G8" s="202">
        <v>1000</v>
      </c>
      <c r="H8" s="203">
        <v>108</v>
      </c>
      <c r="I8" s="204">
        <v>1</v>
      </c>
      <c r="J8" s="205"/>
      <c r="K8" s="206" t="s">
        <v>246</v>
      </c>
      <c r="L8" s="207">
        <f t="shared" ref="L8:L18" si="0">ROUNDDOWN(G8*H8*I8,0)</f>
        <v>108000</v>
      </c>
      <c r="M8" s="208">
        <f t="shared" ref="M8:M50" si="1">IF(K8="*",0,L8*0.1)</f>
        <v>0</v>
      </c>
      <c r="N8" s="457"/>
    </row>
    <row r="9" spans="1:17" ht="18.75" customHeight="1">
      <c r="B9" s="455"/>
      <c r="C9" s="455"/>
      <c r="D9" s="199"/>
      <c r="E9" s="200"/>
      <c r="F9" s="201"/>
      <c r="G9" s="202"/>
      <c r="H9" s="203"/>
      <c r="I9" s="204"/>
      <c r="J9" s="205"/>
      <c r="K9" s="206"/>
      <c r="L9" s="207">
        <f>ROUNDDOWN(G9*H9*I9,0)</f>
        <v>0</v>
      </c>
      <c r="M9" s="208">
        <f t="shared" si="1"/>
        <v>0</v>
      </c>
      <c r="N9" s="457"/>
    </row>
    <row r="10" spans="1:17" ht="18.75" customHeight="1">
      <c r="B10" s="455"/>
      <c r="C10" s="455"/>
      <c r="D10" s="254"/>
      <c r="E10" s="253"/>
      <c r="F10" s="255"/>
      <c r="G10" s="256"/>
      <c r="H10" s="257"/>
      <c r="I10" s="258"/>
      <c r="J10" s="205"/>
      <c r="K10" s="206"/>
      <c r="L10" s="207">
        <f t="shared" si="0"/>
        <v>0</v>
      </c>
      <c r="M10" s="208">
        <f t="shared" si="1"/>
        <v>0</v>
      </c>
      <c r="N10" s="457"/>
    </row>
    <row r="11" spans="1:17" ht="18.75" customHeight="1">
      <c r="B11" s="455"/>
      <c r="C11" s="455"/>
      <c r="D11" s="254"/>
      <c r="E11" s="253"/>
      <c r="F11" s="255"/>
      <c r="G11" s="256"/>
      <c r="H11" s="257"/>
      <c r="I11" s="258"/>
      <c r="J11" s="205"/>
      <c r="K11" s="206"/>
      <c r="L11" s="207">
        <f t="shared" si="0"/>
        <v>0</v>
      </c>
      <c r="M11" s="208">
        <f t="shared" si="1"/>
        <v>0</v>
      </c>
      <c r="N11" s="457"/>
    </row>
    <row r="12" spans="1:17" ht="18.75" customHeight="1">
      <c r="B12" s="455"/>
      <c r="C12" s="455"/>
      <c r="D12" s="254"/>
      <c r="E12" s="253"/>
      <c r="F12" s="255"/>
      <c r="G12" s="256"/>
      <c r="H12" s="257"/>
      <c r="I12" s="258"/>
      <c r="J12" s="205"/>
      <c r="K12" s="206"/>
      <c r="L12" s="207">
        <f t="shared" si="0"/>
        <v>0</v>
      </c>
      <c r="M12" s="208">
        <f t="shared" si="1"/>
        <v>0</v>
      </c>
      <c r="N12" s="457"/>
    </row>
    <row r="13" spans="1:17" ht="18.75" customHeight="1">
      <c r="B13" s="455"/>
      <c r="C13" s="455"/>
      <c r="D13" s="254"/>
      <c r="E13" s="253"/>
      <c r="F13" s="255"/>
      <c r="G13" s="256"/>
      <c r="H13" s="257"/>
      <c r="I13" s="258"/>
      <c r="J13" s="205"/>
      <c r="K13" s="206"/>
      <c r="L13" s="207">
        <f t="shared" si="0"/>
        <v>0</v>
      </c>
      <c r="M13" s="208">
        <f t="shared" si="1"/>
        <v>0</v>
      </c>
      <c r="N13" s="457"/>
    </row>
    <row r="14" spans="1:17" ht="18.75" customHeight="1">
      <c r="B14" s="455"/>
      <c r="C14" s="455"/>
      <c r="D14" s="254"/>
      <c r="E14" s="253"/>
      <c r="F14" s="255"/>
      <c r="G14" s="256"/>
      <c r="H14" s="257"/>
      <c r="I14" s="258"/>
      <c r="J14" s="205"/>
      <c r="K14" s="206"/>
      <c r="L14" s="207">
        <f t="shared" si="0"/>
        <v>0</v>
      </c>
      <c r="M14" s="208">
        <f t="shared" si="1"/>
        <v>0</v>
      </c>
      <c r="N14" s="457"/>
    </row>
    <row r="15" spans="1:17" ht="18.75" customHeight="1">
      <c r="B15" s="455"/>
      <c r="C15" s="455"/>
      <c r="D15" s="254"/>
      <c r="E15" s="253"/>
      <c r="F15" s="255"/>
      <c r="G15" s="256"/>
      <c r="H15" s="257"/>
      <c r="I15" s="258"/>
      <c r="J15" s="205"/>
      <c r="K15" s="206"/>
      <c r="L15" s="207">
        <f t="shared" si="0"/>
        <v>0</v>
      </c>
      <c r="M15" s="208">
        <f t="shared" si="1"/>
        <v>0</v>
      </c>
      <c r="N15" s="457"/>
    </row>
    <row r="16" spans="1:17" ht="18.75" customHeight="1">
      <c r="B16" s="455"/>
      <c r="C16" s="455"/>
      <c r="D16" s="254"/>
      <c r="E16" s="253"/>
      <c r="F16" s="255"/>
      <c r="G16" s="256"/>
      <c r="H16" s="257"/>
      <c r="I16" s="258"/>
      <c r="J16" s="205"/>
      <c r="K16" s="206"/>
      <c r="L16" s="207">
        <f t="shared" si="0"/>
        <v>0</v>
      </c>
      <c r="M16" s="208">
        <f t="shared" si="1"/>
        <v>0</v>
      </c>
      <c r="N16" s="457"/>
    </row>
    <row r="17" spans="2:14" ht="18.75" customHeight="1">
      <c r="B17" s="455"/>
      <c r="C17" s="455"/>
      <c r="D17" s="254"/>
      <c r="E17" s="253"/>
      <c r="F17" s="255"/>
      <c r="G17" s="256"/>
      <c r="H17" s="257"/>
      <c r="I17" s="258"/>
      <c r="J17" s="205"/>
      <c r="K17" s="206"/>
      <c r="L17" s="207">
        <f t="shared" si="0"/>
        <v>0</v>
      </c>
      <c r="M17" s="208">
        <f t="shared" si="1"/>
        <v>0</v>
      </c>
      <c r="N17" s="457"/>
    </row>
    <row r="18" spans="2:14" ht="13.8" thickBot="1">
      <c r="B18" s="455"/>
      <c r="C18" s="455"/>
      <c r="D18" s="209"/>
      <c r="E18" s="210"/>
      <c r="F18" s="211"/>
      <c r="G18" s="212"/>
      <c r="H18" s="213"/>
      <c r="I18" s="214"/>
      <c r="J18" s="215"/>
      <c r="K18" s="206"/>
      <c r="L18" s="216">
        <f t="shared" si="0"/>
        <v>0</v>
      </c>
      <c r="M18" s="208">
        <f t="shared" si="1"/>
        <v>0</v>
      </c>
      <c r="N18" s="457"/>
    </row>
    <row r="19" spans="2:14" ht="14.4" thickTop="1" thickBot="1">
      <c r="B19" s="455"/>
      <c r="C19" s="455"/>
      <c r="D19" s="217"/>
      <c r="E19" s="218"/>
      <c r="F19" s="219"/>
      <c r="G19" s="220"/>
      <c r="H19" s="220"/>
      <c r="I19" s="221"/>
      <c r="J19" s="221"/>
      <c r="K19" s="219"/>
      <c r="L19" s="222">
        <f>SUM(L7:L18)</f>
        <v>324000</v>
      </c>
      <c r="M19" s="223">
        <f>SUM(M7:M18)</f>
        <v>0</v>
      </c>
      <c r="N19" s="458"/>
    </row>
    <row r="20" spans="2:14" ht="18.75" customHeight="1">
      <c r="B20" s="455"/>
      <c r="C20" s="454" t="s">
        <v>67</v>
      </c>
      <c r="D20" s="459" t="s">
        <v>138</v>
      </c>
      <c r="E20" s="460"/>
      <c r="F20" s="460"/>
      <c r="G20" s="460"/>
      <c r="H20" s="460"/>
      <c r="I20" s="460"/>
      <c r="J20" s="460"/>
      <c r="K20" s="460"/>
      <c r="L20" s="460"/>
      <c r="M20" s="461"/>
      <c r="N20" s="462">
        <f>L36+M36</f>
        <v>715035</v>
      </c>
    </row>
    <row r="21" spans="2:14" ht="18.75" customHeight="1">
      <c r="B21" s="455"/>
      <c r="C21" s="455"/>
      <c r="D21" s="199">
        <v>3</v>
      </c>
      <c r="E21" s="200" t="s">
        <v>248</v>
      </c>
      <c r="F21" s="201" t="s">
        <v>140</v>
      </c>
      <c r="G21" s="202">
        <v>100000</v>
      </c>
      <c r="H21" s="203">
        <v>1</v>
      </c>
      <c r="I21" s="204">
        <v>2</v>
      </c>
      <c r="J21" s="205"/>
      <c r="K21" s="206" t="s">
        <v>179</v>
      </c>
      <c r="L21" s="207">
        <f>ROUNDDOWN(G21*H21*I21,0)</f>
        <v>200000</v>
      </c>
      <c r="M21" s="208">
        <f t="shared" si="1"/>
        <v>0</v>
      </c>
      <c r="N21" s="457"/>
    </row>
    <row r="22" spans="2:14" ht="18.75" customHeight="1">
      <c r="B22" s="455"/>
      <c r="C22" s="455"/>
      <c r="D22" s="199">
        <v>3</v>
      </c>
      <c r="E22" s="200" t="s">
        <v>249</v>
      </c>
      <c r="F22" s="201" t="s">
        <v>140</v>
      </c>
      <c r="G22" s="202">
        <v>2950</v>
      </c>
      <c r="H22" s="203">
        <v>1</v>
      </c>
      <c r="I22" s="204">
        <v>2</v>
      </c>
      <c r="J22" s="205"/>
      <c r="K22" s="206"/>
      <c r="L22" s="207">
        <f t="shared" ref="L22:L27" si="2">ROUNDDOWN(G22*H22*I22,0)</f>
        <v>5900</v>
      </c>
      <c r="M22" s="208">
        <f t="shared" si="1"/>
        <v>590</v>
      </c>
      <c r="N22" s="457"/>
    </row>
    <row r="23" spans="2:14" ht="18.75" customHeight="1">
      <c r="B23" s="455"/>
      <c r="C23" s="455"/>
      <c r="D23" s="199">
        <v>4</v>
      </c>
      <c r="E23" s="200" t="s">
        <v>250</v>
      </c>
      <c r="F23" s="201" t="s">
        <v>140</v>
      </c>
      <c r="G23" s="202">
        <v>100000</v>
      </c>
      <c r="H23" s="203">
        <v>1</v>
      </c>
      <c r="I23" s="204">
        <v>1</v>
      </c>
      <c r="J23" s="205"/>
      <c r="K23" s="206" t="s">
        <v>179</v>
      </c>
      <c r="L23" s="207">
        <f t="shared" si="2"/>
        <v>100000</v>
      </c>
      <c r="M23" s="208">
        <f t="shared" si="1"/>
        <v>0</v>
      </c>
      <c r="N23" s="457"/>
    </row>
    <row r="24" spans="2:14" ht="18.75" customHeight="1">
      <c r="B24" s="455"/>
      <c r="C24" s="455"/>
      <c r="D24" s="199">
        <v>4</v>
      </c>
      <c r="E24" s="200" t="s">
        <v>251</v>
      </c>
      <c r="F24" s="201" t="s">
        <v>140</v>
      </c>
      <c r="G24" s="202">
        <v>2950</v>
      </c>
      <c r="H24" s="203">
        <v>1</v>
      </c>
      <c r="I24" s="204">
        <v>1</v>
      </c>
      <c r="J24" s="205"/>
      <c r="K24" s="206"/>
      <c r="L24" s="207">
        <f t="shared" si="2"/>
        <v>2950</v>
      </c>
      <c r="M24" s="208">
        <f t="shared" si="1"/>
        <v>295</v>
      </c>
      <c r="N24" s="457"/>
    </row>
    <row r="25" spans="2:14" ht="18.75" customHeight="1">
      <c r="B25" s="455"/>
      <c r="C25" s="455"/>
      <c r="D25" s="199"/>
      <c r="E25" s="200"/>
      <c r="F25" s="201"/>
      <c r="G25" s="202"/>
      <c r="H25" s="203"/>
      <c r="I25" s="204"/>
      <c r="J25" s="205"/>
      <c r="K25" s="206"/>
      <c r="L25" s="207">
        <f t="shared" si="2"/>
        <v>0</v>
      </c>
      <c r="M25" s="208">
        <f t="shared" si="1"/>
        <v>0</v>
      </c>
      <c r="N25" s="457"/>
    </row>
    <row r="26" spans="2:14" ht="18.75" customHeight="1">
      <c r="B26" s="455"/>
      <c r="C26" s="455"/>
      <c r="D26" s="199"/>
      <c r="E26" s="200"/>
      <c r="F26" s="201"/>
      <c r="G26" s="202"/>
      <c r="H26" s="203"/>
      <c r="I26" s="204"/>
      <c r="J26" s="205"/>
      <c r="K26" s="206"/>
      <c r="L26" s="207">
        <f t="shared" si="2"/>
        <v>0</v>
      </c>
      <c r="M26" s="208">
        <f t="shared" si="1"/>
        <v>0</v>
      </c>
      <c r="N26" s="457"/>
    </row>
    <row r="27" spans="2:14" ht="18.75" customHeight="1">
      <c r="B27" s="455"/>
      <c r="C27" s="455"/>
      <c r="D27" s="224"/>
      <c r="E27" s="225"/>
      <c r="F27" s="226"/>
      <c r="G27" s="227"/>
      <c r="H27" s="228"/>
      <c r="I27" s="229"/>
      <c r="J27" s="230"/>
      <c r="K27" s="231"/>
      <c r="L27" s="232">
        <f t="shared" si="2"/>
        <v>0</v>
      </c>
      <c r="M27" s="233">
        <f t="shared" si="1"/>
        <v>0</v>
      </c>
      <c r="N27" s="457"/>
    </row>
    <row r="28" spans="2:14" ht="18.75" customHeight="1">
      <c r="B28" s="455"/>
      <c r="C28" s="455"/>
      <c r="D28" s="464" t="s">
        <v>160</v>
      </c>
      <c r="E28" s="465"/>
      <c r="F28" s="465"/>
      <c r="G28" s="465"/>
      <c r="H28" s="465"/>
      <c r="I28" s="465"/>
      <c r="J28" s="465"/>
      <c r="K28" s="465"/>
      <c r="L28" s="465"/>
      <c r="M28" s="466"/>
      <c r="N28" s="457"/>
    </row>
    <row r="29" spans="2:14" ht="18.75" customHeight="1">
      <c r="B29" s="455"/>
      <c r="C29" s="455"/>
      <c r="D29" s="199">
        <v>5</v>
      </c>
      <c r="E29" s="200" t="s">
        <v>252</v>
      </c>
      <c r="F29" s="201" t="s">
        <v>140</v>
      </c>
      <c r="G29" s="202">
        <v>19300</v>
      </c>
      <c r="H29" s="203">
        <v>1</v>
      </c>
      <c r="I29" s="204">
        <v>2</v>
      </c>
      <c r="J29" s="204">
        <v>7</v>
      </c>
      <c r="K29" s="206" t="s">
        <v>246</v>
      </c>
      <c r="L29" s="207">
        <f>ROUNDDOWN(G29*H29*I29*J29,0)</f>
        <v>270200</v>
      </c>
      <c r="M29" s="208">
        <f t="shared" si="1"/>
        <v>0</v>
      </c>
      <c r="N29" s="457"/>
    </row>
    <row r="30" spans="2:14" ht="18.75" customHeight="1">
      <c r="B30" s="455"/>
      <c r="C30" s="455"/>
      <c r="D30" s="199">
        <v>6</v>
      </c>
      <c r="E30" s="200" t="s">
        <v>253</v>
      </c>
      <c r="F30" s="201" t="s">
        <v>140</v>
      </c>
      <c r="G30" s="202">
        <v>19300</v>
      </c>
      <c r="H30" s="203">
        <v>1</v>
      </c>
      <c r="I30" s="204">
        <v>1</v>
      </c>
      <c r="J30" s="204">
        <v>7</v>
      </c>
      <c r="K30" s="206" t="s">
        <v>246</v>
      </c>
      <c r="L30" s="207">
        <f t="shared" ref="L30:L35" si="3">ROUNDDOWN(G30*H30*I30*J30,0)</f>
        <v>135100</v>
      </c>
      <c r="M30" s="208">
        <f t="shared" si="1"/>
        <v>0</v>
      </c>
      <c r="N30" s="457"/>
    </row>
    <row r="31" spans="2:14" ht="18.75" customHeight="1">
      <c r="B31" s="455"/>
      <c r="C31" s="455"/>
      <c r="D31" s="199"/>
      <c r="E31" s="200"/>
      <c r="F31" s="201"/>
      <c r="G31" s="202"/>
      <c r="H31" s="203"/>
      <c r="I31" s="204"/>
      <c r="J31" s="204"/>
      <c r="K31" s="206"/>
      <c r="L31" s="207">
        <f t="shared" si="3"/>
        <v>0</v>
      </c>
      <c r="M31" s="208">
        <f t="shared" si="1"/>
        <v>0</v>
      </c>
      <c r="N31" s="457"/>
    </row>
    <row r="32" spans="2:14" ht="18.75" customHeight="1">
      <c r="B32" s="455"/>
      <c r="C32" s="455"/>
      <c r="D32" s="199"/>
      <c r="E32" s="200"/>
      <c r="F32" s="201"/>
      <c r="G32" s="202"/>
      <c r="H32" s="203"/>
      <c r="I32" s="204"/>
      <c r="J32" s="204"/>
      <c r="K32" s="206"/>
      <c r="L32" s="207">
        <f t="shared" si="3"/>
        <v>0</v>
      </c>
      <c r="M32" s="208">
        <f t="shared" si="1"/>
        <v>0</v>
      </c>
      <c r="N32" s="457"/>
    </row>
    <row r="33" spans="2:14" ht="18.75" customHeight="1">
      <c r="B33" s="455"/>
      <c r="C33" s="455"/>
      <c r="D33" s="199"/>
      <c r="E33" s="200"/>
      <c r="F33" s="201"/>
      <c r="G33" s="202"/>
      <c r="H33" s="203"/>
      <c r="I33" s="204"/>
      <c r="J33" s="204"/>
      <c r="K33" s="206"/>
      <c r="L33" s="207">
        <f t="shared" si="3"/>
        <v>0</v>
      </c>
      <c r="M33" s="208">
        <f t="shared" si="1"/>
        <v>0</v>
      </c>
      <c r="N33" s="457"/>
    </row>
    <row r="34" spans="2:14" ht="18.75" customHeight="1">
      <c r="B34" s="455"/>
      <c r="C34" s="455"/>
      <c r="D34" s="199"/>
      <c r="E34" s="200"/>
      <c r="F34" s="201"/>
      <c r="G34" s="202"/>
      <c r="H34" s="203"/>
      <c r="I34" s="204"/>
      <c r="J34" s="204"/>
      <c r="K34" s="206"/>
      <c r="L34" s="207">
        <f t="shared" si="3"/>
        <v>0</v>
      </c>
      <c r="M34" s="208">
        <f t="shared" si="1"/>
        <v>0</v>
      </c>
      <c r="N34" s="457"/>
    </row>
    <row r="35" spans="2:14" ht="13.8" thickBot="1">
      <c r="B35" s="455"/>
      <c r="C35" s="455"/>
      <c r="D35" s="209"/>
      <c r="E35" s="210"/>
      <c r="F35" s="211"/>
      <c r="G35" s="212"/>
      <c r="H35" s="213"/>
      <c r="I35" s="214"/>
      <c r="J35" s="214"/>
      <c r="K35" s="234"/>
      <c r="L35" s="207">
        <f t="shared" si="3"/>
        <v>0</v>
      </c>
      <c r="M35" s="208">
        <f t="shared" si="1"/>
        <v>0</v>
      </c>
      <c r="N35" s="457"/>
    </row>
    <row r="36" spans="2:14" ht="14.4" thickTop="1" thickBot="1">
      <c r="B36" s="455"/>
      <c r="C36" s="456"/>
      <c r="D36" s="217"/>
      <c r="E36" s="218"/>
      <c r="F36" s="219"/>
      <c r="G36" s="220"/>
      <c r="H36" s="220"/>
      <c r="I36" s="221"/>
      <c r="J36" s="221"/>
      <c r="K36" s="219"/>
      <c r="L36" s="235">
        <f>SUM(L20:L35)</f>
        <v>714150</v>
      </c>
      <c r="M36" s="223">
        <f>SUM(M20:M35)</f>
        <v>885</v>
      </c>
      <c r="N36" s="463"/>
    </row>
    <row r="37" spans="2:14" ht="18.75" customHeight="1">
      <c r="B37" s="455"/>
      <c r="C37" s="454" t="s">
        <v>68</v>
      </c>
      <c r="D37" s="199">
        <v>7</v>
      </c>
      <c r="E37" s="200" t="s">
        <v>254</v>
      </c>
      <c r="F37" s="201" t="s">
        <v>245</v>
      </c>
      <c r="G37" s="202">
        <v>5000</v>
      </c>
      <c r="H37" s="203">
        <v>108</v>
      </c>
      <c r="I37" s="204">
        <v>1</v>
      </c>
      <c r="J37" s="205"/>
      <c r="K37" s="206" t="s">
        <v>246</v>
      </c>
      <c r="L37" s="236">
        <f>ROUNDDOWN(G37*H37*I37,0)</f>
        <v>540000</v>
      </c>
      <c r="M37" s="208">
        <f t="shared" si="1"/>
        <v>0</v>
      </c>
      <c r="N37" s="467">
        <f>L51+M51</f>
        <v>540000</v>
      </c>
    </row>
    <row r="38" spans="2:14" ht="18.75" customHeight="1">
      <c r="B38" s="455"/>
      <c r="C38" s="455"/>
      <c r="D38" s="199"/>
      <c r="E38" s="200"/>
      <c r="F38" s="201"/>
      <c r="G38" s="202"/>
      <c r="H38" s="203"/>
      <c r="I38" s="204"/>
      <c r="J38" s="205"/>
      <c r="K38" s="206"/>
      <c r="L38" s="207">
        <f t="shared" ref="L38:L50" si="4">ROUNDDOWN(G38*H38*I38,0)</f>
        <v>0</v>
      </c>
      <c r="M38" s="208">
        <f t="shared" si="1"/>
        <v>0</v>
      </c>
      <c r="N38" s="457"/>
    </row>
    <row r="39" spans="2:14" ht="18.600000000000001" customHeight="1">
      <c r="B39" s="455"/>
      <c r="C39" s="455"/>
      <c r="D39" s="199"/>
      <c r="E39" s="200"/>
      <c r="F39" s="201"/>
      <c r="G39" s="202"/>
      <c r="H39" s="203"/>
      <c r="I39" s="204"/>
      <c r="J39" s="205"/>
      <c r="K39" s="206"/>
      <c r="L39" s="207">
        <f t="shared" si="4"/>
        <v>0</v>
      </c>
      <c r="M39" s="208">
        <f t="shared" si="1"/>
        <v>0</v>
      </c>
      <c r="N39" s="457"/>
    </row>
    <row r="40" spans="2:14" ht="18.75" customHeight="1">
      <c r="B40" s="455"/>
      <c r="C40" s="455"/>
      <c r="D40" s="199"/>
      <c r="E40" s="200"/>
      <c r="F40" s="201"/>
      <c r="G40" s="202"/>
      <c r="H40" s="203"/>
      <c r="I40" s="204"/>
      <c r="J40" s="205"/>
      <c r="K40" s="206"/>
      <c r="L40" s="207">
        <f t="shared" si="4"/>
        <v>0</v>
      </c>
      <c r="M40" s="208">
        <f t="shared" si="1"/>
        <v>0</v>
      </c>
      <c r="N40" s="457"/>
    </row>
    <row r="41" spans="2:14" ht="18.75" customHeight="1">
      <c r="B41" s="455"/>
      <c r="C41" s="455"/>
      <c r="D41" s="199"/>
      <c r="E41" s="200"/>
      <c r="F41" s="201"/>
      <c r="G41" s="202"/>
      <c r="H41" s="203"/>
      <c r="I41" s="204"/>
      <c r="J41" s="205"/>
      <c r="K41" s="206"/>
      <c r="L41" s="207">
        <f t="shared" si="4"/>
        <v>0</v>
      </c>
      <c r="M41" s="208">
        <f t="shared" si="1"/>
        <v>0</v>
      </c>
      <c r="N41" s="457"/>
    </row>
    <row r="42" spans="2:14" ht="18.75" customHeight="1">
      <c r="B42" s="455"/>
      <c r="C42" s="455"/>
      <c r="D42" s="199"/>
      <c r="E42" s="200"/>
      <c r="F42" s="201"/>
      <c r="G42" s="202"/>
      <c r="H42" s="203"/>
      <c r="I42" s="204"/>
      <c r="J42" s="205"/>
      <c r="K42" s="206"/>
      <c r="L42" s="207">
        <f t="shared" si="4"/>
        <v>0</v>
      </c>
      <c r="M42" s="208">
        <f t="shared" si="1"/>
        <v>0</v>
      </c>
      <c r="N42" s="457"/>
    </row>
    <row r="43" spans="2:14" ht="18.75" customHeight="1">
      <c r="B43" s="455"/>
      <c r="C43" s="455"/>
      <c r="D43" s="199"/>
      <c r="E43" s="200"/>
      <c r="F43" s="201"/>
      <c r="G43" s="202"/>
      <c r="H43" s="203"/>
      <c r="I43" s="204"/>
      <c r="J43" s="205"/>
      <c r="K43" s="206"/>
      <c r="L43" s="207">
        <f t="shared" si="4"/>
        <v>0</v>
      </c>
      <c r="M43" s="208">
        <f t="shared" si="1"/>
        <v>0</v>
      </c>
      <c r="N43" s="457"/>
    </row>
    <row r="44" spans="2:14" ht="18.75" customHeight="1">
      <c r="B44" s="455"/>
      <c r="C44" s="455"/>
      <c r="D44" s="199"/>
      <c r="E44" s="200"/>
      <c r="F44" s="201"/>
      <c r="G44" s="202"/>
      <c r="H44" s="203"/>
      <c r="I44" s="204"/>
      <c r="J44" s="205"/>
      <c r="K44" s="206"/>
      <c r="L44" s="207">
        <f t="shared" si="4"/>
        <v>0</v>
      </c>
      <c r="M44" s="208">
        <f t="shared" si="1"/>
        <v>0</v>
      </c>
      <c r="N44" s="457"/>
    </row>
    <row r="45" spans="2:14" ht="18.75" customHeight="1">
      <c r="B45" s="455"/>
      <c r="C45" s="455"/>
      <c r="D45" s="199"/>
      <c r="E45" s="200"/>
      <c r="F45" s="201"/>
      <c r="G45" s="202"/>
      <c r="H45" s="203"/>
      <c r="I45" s="204"/>
      <c r="J45" s="205"/>
      <c r="K45" s="206"/>
      <c r="L45" s="207">
        <f t="shared" si="4"/>
        <v>0</v>
      </c>
      <c r="M45" s="208">
        <f t="shared" si="1"/>
        <v>0</v>
      </c>
      <c r="N45" s="457"/>
    </row>
    <row r="46" spans="2:14" ht="18.75" customHeight="1">
      <c r="B46" s="455"/>
      <c r="C46" s="455"/>
      <c r="D46" s="199"/>
      <c r="E46" s="200"/>
      <c r="F46" s="201"/>
      <c r="G46" s="202"/>
      <c r="H46" s="203"/>
      <c r="I46" s="204"/>
      <c r="J46" s="205"/>
      <c r="K46" s="206"/>
      <c r="L46" s="207">
        <f t="shared" si="4"/>
        <v>0</v>
      </c>
      <c r="M46" s="208">
        <f t="shared" si="1"/>
        <v>0</v>
      </c>
      <c r="N46" s="457"/>
    </row>
    <row r="47" spans="2:14" ht="18.75" customHeight="1">
      <c r="B47" s="455"/>
      <c r="C47" s="455"/>
      <c r="D47" s="199"/>
      <c r="E47" s="200"/>
      <c r="F47" s="201"/>
      <c r="G47" s="202"/>
      <c r="H47" s="203"/>
      <c r="I47" s="204"/>
      <c r="J47" s="205"/>
      <c r="K47" s="206"/>
      <c r="L47" s="207">
        <f t="shared" si="4"/>
        <v>0</v>
      </c>
      <c r="M47" s="208">
        <f t="shared" si="1"/>
        <v>0</v>
      </c>
      <c r="N47" s="457"/>
    </row>
    <row r="48" spans="2:14" ht="18.75" customHeight="1">
      <c r="B48" s="455"/>
      <c r="C48" s="455"/>
      <c r="D48" s="199"/>
      <c r="E48" s="200"/>
      <c r="F48" s="201"/>
      <c r="G48" s="202"/>
      <c r="H48" s="203"/>
      <c r="I48" s="204"/>
      <c r="J48" s="205"/>
      <c r="K48" s="206"/>
      <c r="L48" s="207">
        <f t="shared" si="4"/>
        <v>0</v>
      </c>
      <c r="M48" s="208">
        <f t="shared" si="1"/>
        <v>0</v>
      </c>
      <c r="N48" s="457"/>
    </row>
    <row r="49" spans="2:22" ht="18.75" customHeight="1">
      <c r="B49" s="455"/>
      <c r="C49" s="455"/>
      <c r="D49" s="199"/>
      <c r="E49" s="200"/>
      <c r="F49" s="201"/>
      <c r="G49" s="202"/>
      <c r="H49" s="203"/>
      <c r="I49" s="204"/>
      <c r="J49" s="205"/>
      <c r="K49" s="206"/>
      <c r="L49" s="207">
        <f t="shared" si="4"/>
        <v>0</v>
      </c>
      <c r="M49" s="208">
        <f t="shared" si="1"/>
        <v>0</v>
      </c>
      <c r="N49" s="457"/>
    </row>
    <row r="50" spans="2:22" ht="13.8" thickBot="1">
      <c r="B50" s="455"/>
      <c r="C50" s="455"/>
      <c r="D50" s="209"/>
      <c r="E50" s="210"/>
      <c r="F50" s="211"/>
      <c r="G50" s="212"/>
      <c r="H50" s="213"/>
      <c r="I50" s="214"/>
      <c r="J50" s="215"/>
      <c r="K50" s="234"/>
      <c r="L50" s="216">
        <f t="shared" si="4"/>
        <v>0</v>
      </c>
      <c r="M50" s="233">
        <f t="shared" si="1"/>
        <v>0</v>
      </c>
      <c r="N50" s="457"/>
    </row>
    <row r="51" spans="2:22" ht="14.4" thickTop="1" thickBot="1">
      <c r="B51" s="456"/>
      <c r="C51" s="456"/>
      <c r="D51" s="217"/>
      <c r="E51" s="218"/>
      <c r="F51" s="219"/>
      <c r="G51" s="220"/>
      <c r="H51" s="220"/>
      <c r="I51" s="221"/>
      <c r="J51" s="221"/>
      <c r="K51" s="219"/>
      <c r="L51" s="235">
        <f>SUM(L37:L50)</f>
        <v>540000</v>
      </c>
      <c r="M51" s="223">
        <f>SUM(M37:M50)</f>
        <v>0</v>
      </c>
      <c r="N51" s="458">
        <v>0</v>
      </c>
    </row>
    <row r="52" spans="2:22" ht="13.8" thickBot="1">
      <c r="B52" s="468" t="s">
        <v>255</v>
      </c>
      <c r="C52" s="469"/>
      <c r="D52" s="469"/>
      <c r="E52" s="469"/>
      <c r="F52" s="469"/>
      <c r="G52" s="469"/>
      <c r="H52" s="469"/>
      <c r="I52" s="469"/>
      <c r="J52" s="469"/>
      <c r="K52" s="470"/>
      <c r="L52" s="237">
        <f>L19+L36+L51</f>
        <v>1578150</v>
      </c>
      <c r="M52" s="237">
        <f>M19+M36+M51</f>
        <v>885</v>
      </c>
      <c r="N52" s="238">
        <f>SUM(N7:N51)</f>
        <v>1579035</v>
      </c>
    </row>
    <row r="53" spans="2:22" ht="38.25" customHeight="1" thickBot="1">
      <c r="B53" s="471" t="s">
        <v>69</v>
      </c>
      <c r="C53" s="472"/>
      <c r="D53" s="472"/>
      <c r="E53" s="472"/>
      <c r="F53" s="472"/>
      <c r="G53" s="472"/>
      <c r="H53" s="472"/>
      <c r="I53" s="472"/>
      <c r="J53" s="472"/>
      <c r="K53" s="472"/>
      <c r="L53" s="472"/>
      <c r="M53" s="473"/>
      <c r="N53" s="239">
        <f>N52</f>
        <v>1579035</v>
      </c>
    </row>
    <row r="54" spans="2:22" ht="38.25" customHeight="1" thickBot="1">
      <c r="B54" s="471" t="s">
        <v>256</v>
      </c>
      <c r="C54" s="472"/>
      <c r="D54" s="472"/>
      <c r="E54" s="472"/>
      <c r="F54" s="472"/>
      <c r="G54" s="472"/>
      <c r="H54" s="472"/>
      <c r="I54" s="472"/>
      <c r="J54" s="472"/>
      <c r="K54" s="472"/>
      <c r="L54" s="472"/>
      <c r="M54" s="473"/>
      <c r="N54" s="240">
        <f>M52</f>
        <v>885</v>
      </c>
    </row>
    <row r="55" spans="2:22" ht="38.25" customHeight="1" thickBot="1">
      <c r="B55" s="498" t="s">
        <v>257</v>
      </c>
      <c r="C55" s="499"/>
      <c r="D55" s="499"/>
      <c r="E55" s="499"/>
      <c r="F55" s="499"/>
      <c r="G55" s="499"/>
      <c r="H55" s="499"/>
      <c r="I55" s="499"/>
      <c r="J55" s="499"/>
      <c r="K55" s="499"/>
      <c r="L55" s="499"/>
      <c r="M55" s="500"/>
      <c r="N55" s="241">
        <f>SUMIF(K7:K50,"*",L7:L50)</f>
        <v>1569300</v>
      </c>
      <c r="Q55" s="478"/>
      <c r="R55" s="478"/>
      <c r="S55" s="478"/>
      <c r="T55" s="478"/>
      <c r="U55" s="478"/>
      <c r="V55" s="478"/>
    </row>
    <row r="56" spans="2:22" ht="38.25" customHeight="1" thickBot="1">
      <c r="B56" s="471" t="s">
        <v>258</v>
      </c>
      <c r="C56" s="472"/>
      <c r="D56" s="472"/>
      <c r="E56" s="472"/>
      <c r="F56" s="473"/>
      <c r="G56" s="479" t="s">
        <v>259</v>
      </c>
      <c r="H56" s="480"/>
      <c r="I56" s="480"/>
      <c r="J56" s="480"/>
      <c r="K56" s="480"/>
      <c r="L56" s="480"/>
      <c r="M56" s="480"/>
      <c r="N56" s="481"/>
      <c r="Q56" s="242">
        <v>1</v>
      </c>
      <c r="R56" s="114" t="str">
        <f>IF(B57=Q57,R57,R58)</f>
        <v>課税事業者</v>
      </c>
    </row>
    <row r="57" spans="2:22" ht="38.25" customHeight="1" thickBot="1">
      <c r="B57" s="475" t="str">
        <f>IF( Q56=1,"課税事業者：(C)=(A)-{(A)－(B)}×10/110",IF(Q56=2,"免税事業者・簡易課税事業者：(C)=(A)"))</f>
        <v>課税事業者：(C)=(A)-{(A)－(B)}×10/110</v>
      </c>
      <c r="C57" s="476"/>
      <c r="D57" s="476"/>
      <c r="E57" s="476"/>
      <c r="F57" s="476"/>
      <c r="G57" s="476"/>
      <c r="H57" s="476"/>
      <c r="I57" s="476"/>
      <c r="J57" s="476"/>
      <c r="K57" s="476"/>
      <c r="L57" s="476"/>
      <c r="M57" s="477"/>
      <c r="N57" s="243">
        <f>IF($B$57=$Q$57,$N$53-ROUNDDOWN(($N$53-$N$55)*10/110,0), $N$53)</f>
        <v>1578150</v>
      </c>
      <c r="P57" s="244"/>
      <c r="Q57" s="245" t="s">
        <v>193</v>
      </c>
      <c r="R57" s="245" t="s">
        <v>191</v>
      </c>
    </row>
    <row r="58" spans="2:22" ht="38.25" customHeight="1" thickBot="1">
      <c r="B58" s="471" t="s">
        <v>195</v>
      </c>
      <c r="C58" s="472"/>
      <c r="D58" s="472"/>
      <c r="E58" s="472"/>
      <c r="F58" s="472"/>
      <c r="G58" s="472"/>
      <c r="H58" s="472"/>
      <c r="I58" s="472"/>
      <c r="J58" s="472"/>
      <c r="K58" s="472"/>
      <c r="L58" s="472"/>
      <c r="M58" s="482"/>
      <c r="N58" s="246">
        <f>IF($N$57*0.5&lt;2500000,$N$57*0.5,2500000)</f>
        <v>789075</v>
      </c>
      <c r="Q58" s="245" t="s">
        <v>194</v>
      </c>
      <c r="R58" s="245" t="s">
        <v>192</v>
      </c>
    </row>
    <row r="59" spans="2:22" ht="24" customHeight="1">
      <c r="B59" s="483" t="s">
        <v>70</v>
      </c>
      <c r="C59" s="486"/>
      <c r="D59" s="487"/>
      <c r="E59" s="487"/>
      <c r="F59" s="487"/>
      <c r="G59" s="487"/>
      <c r="H59" s="487"/>
      <c r="I59" s="487"/>
      <c r="J59" s="487"/>
      <c r="K59" s="487"/>
      <c r="L59" s="487"/>
      <c r="M59" s="488"/>
      <c r="N59" s="495">
        <v>0</v>
      </c>
      <c r="Q59" s="247"/>
    </row>
    <row r="60" spans="2:22" ht="24" customHeight="1">
      <c r="B60" s="484"/>
      <c r="C60" s="489"/>
      <c r="D60" s="490"/>
      <c r="E60" s="490"/>
      <c r="F60" s="490"/>
      <c r="G60" s="490"/>
      <c r="H60" s="490"/>
      <c r="I60" s="490"/>
      <c r="J60" s="490"/>
      <c r="K60" s="490"/>
      <c r="L60" s="490"/>
      <c r="M60" s="491"/>
      <c r="N60" s="496"/>
    </row>
    <row r="61" spans="2:22" ht="24" customHeight="1">
      <c r="B61" s="484"/>
      <c r="C61" s="489"/>
      <c r="D61" s="490"/>
      <c r="E61" s="490"/>
      <c r="F61" s="490"/>
      <c r="G61" s="490"/>
      <c r="H61" s="490"/>
      <c r="I61" s="490"/>
      <c r="J61" s="490"/>
      <c r="K61" s="490"/>
      <c r="L61" s="490"/>
      <c r="M61" s="491"/>
      <c r="N61" s="496"/>
    </row>
    <row r="62" spans="2:22" ht="24" customHeight="1">
      <c r="B62" s="484"/>
      <c r="C62" s="489"/>
      <c r="D62" s="490"/>
      <c r="E62" s="490"/>
      <c r="F62" s="490"/>
      <c r="G62" s="490"/>
      <c r="H62" s="490"/>
      <c r="I62" s="490"/>
      <c r="J62" s="490"/>
      <c r="K62" s="490"/>
      <c r="L62" s="490"/>
      <c r="M62" s="491"/>
      <c r="N62" s="496"/>
    </row>
    <row r="63" spans="2:22" ht="24" customHeight="1">
      <c r="B63" s="484"/>
      <c r="C63" s="489"/>
      <c r="D63" s="490"/>
      <c r="E63" s="490"/>
      <c r="F63" s="490"/>
      <c r="G63" s="490"/>
      <c r="H63" s="490"/>
      <c r="I63" s="490"/>
      <c r="J63" s="490"/>
      <c r="K63" s="490"/>
      <c r="L63" s="490"/>
      <c r="M63" s="491"/>
      <c r="N63" s="496"/>
    </row>
    <row r="64" spans="2:22" ht="24" customHeight="1">
      <c r="B64" s="484"/>
      <c r="C64" s="489"/>
      <c r="D64" s="490"/>
      <c r="E64" s="490"/>
      <c r="F64" s="490"/>
      <c r="G64" s="490"/>
      <c r="H64" s="490"/>
      <c r="I64" s="490"/>
      <c r="J64" s="490"/>
      <c r="K64" s="490"/>
      <c r="L64" s="490"/>
      <c r="M64" s="491"/>
      <c r="N64" s="496"/>
    </row>
    <row r="65" spans="1:14" ht="24" customHeight="1" thickBot="1">
      <c r="B65" s="485"/>
      <c r="C65" s="492"/>
      <c r="D65" s="493"/>
      <c r="E65" s="493"/>
      <c r="F65" s="493"/>
      <c r="G65" s="493"/>
      <c r="H65" s="493"/>
      <c r="I65" s="493"/>
      <c r="J65" s="493"/>
      <c r="K65" s="493"/>
      <c r="L65" s="493"/>
      <c r="M65" s="494"/>
      <c r="N65" s="497"/>
    </row>
    <row r="66" spans="1:14" ht="13.8" thickBot="1">
      <c r="A66" s="474"/>
      <c r="B66" s="474"/>
      <c r="C66" s="474"/>
      <c r="D66" s="474"/>
      <c r="E66" s="474"/>
      <c r="F66" s="474"/>
      <c r="G66" s="474"/>
      <c r="H66" s="474"/>
      <c r="I66" s="474"/>
      <c r="J66" s="474"/>
      <c r="K66" s="474"/>
      <c r="L66" s="474"/>
      <c r="M66" s="474"/>
      <c r="N66" s="474"/>
    </row>
    <row r="67" spans="1:14" ht="28.5" customHeight="1" thickBot="1">
      <c r="B67" s="248"/>
      <c r="D67" s="249"/>
      <c r="E67" s="249"/>
      <c r="F67" s="249"/>
      <c r="G67" s="250" t="s">
        <v>190</v>
      </c>
      <c r="H67" s="249"/>
      <c r="I67" s="475">
        <f>'3'!B5</f>
        <v>0</v>
      </c>
      <c r="J67" s="476"/>
      <c r="K67" s="476"/>
      <c r="L67" s="476"/>
      <c r="M67" s="476"/>
      <c r="N67" s="477"/>
    </row>
    <row r="68" spans="1:14" ht="17.25" customHeight="1">
      <c r="A68" s="474"/>
      <c r="B68" s="474"/>
      <c r="C68" s="474"/>
      <c r="D68" s="474"/>
      <c r="E68" s="474"/>
      <c r="F68" s="474"/>
      <c r="G68" s="474"/>
      <c r="H68" s="474"/>
      <c r="I68" s="474"/>
      <c r="J68" s="474"/>
      <c r="K68" s="474"/>
      <c r="L68" s="474"/>
      <c r="M68" s="474"/>
      <c r="N68" s="474"/>
    </row>
    <row r="69" spans="1:14">
      <c r="B69" s="251"/>
    </row>
  </sheetData>
  <sheetProtection sheet="1" objects="1" scenarios="1" formatCells="0"/>
  <mergeCells count="27">
    <mergeCell ref="A68:N68"/>
    <mergeCell ref="Q55:V55"/>
    <mergeCell ref="B56:F56"/>
    <mergeCell ref="G56:N56"/>
    <mergeCell ref="B57:M57"/>
    <mergeCell ref="B58:M58"/>
    <mergeCell ref="B59:B65"/>
    <mergeCell ref="C59:M65"/>
    <mergeCell ref="N59:N65"/>
    <mergeCell ref="B55:M55"/>
    <mergeCell ref="B52:K52"/>
    <mergeCell ref="B53:M53"/>
    <mergeCell ref="B54:M54"/>
    <mergeCell ref="A66:N66"/>
    <mergeCell ref="I67:N67"/>
    <mergeCell ref="B2:N2"/>
    <mergeCell ref="B3:N3"/>
    <mergeCell ref="B6:C6"/>
    <mergeCell ref="B7:B51"/>
    <mergeCell ref="C7:C19"/>
    <mergeCell ref="N7:N19"/>
    <mergeCell ref="C20:C36"/>
    <mergeCell ref="D20:M20"/>
    <mergeCell ref="N20:N36"/>
    <mergeCell ref="D28:M28"/>
    <mergeCell ref="C37:C51"/>
    <mergeCell ref="N37:N51"/>
  </mergeCells>
  <phoneticPr fontId="8"/>
  <conditionalFormatting sqref="G67 I67:J67">
    <cfRule type="cellIs" dxfId="1" priority="1" operator="equal">
      <formula>0</formula>
    </cfRule>
  </conditionalFormatting>
  <dataValidations count="2">
    <dataValidation type="list" allowBlank="1" showInputMessage="1" showErrorMessage="1" sqref="K2:K3 K37:K50 K21:K27 K29:K35 K69:K1048576 K67 K56" xr:uid="{519E17FC-D4A0-4D90-8E36-D83AFA6930A6}">
      <formula1>$Q$3:$Q$5</formula1>
    </dataValidation>
    <dataValidation type="list" allowBlank="1" showInputMessage="1" showErrorMessage="1" sqref="K7:K18" xr:uid="{BC67306F-5E8A-4FDC-A757-CBEA011D6E0D}">
      <formula1>$Q$3:$Q$4</formula1>
    </dataValidation>
  </dataValidations>
  <pageMargins left="0.7" right="0.7" top="0.75" bottom="0.75" header="0.3" footer="0.3"/>
  <pageSetup paperSize="9" scale="50" orientation="portrait" r:id="rId1"/>
  <headerFooter>
    <oddHeader>&amp;L【機密性○（取扱制限）】</oddHeader>
  </headerFooter>
  <colBreaks count="1" manualBreakCount="1">
    <brk id="14"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4</xdr:col>
                    <xdr:colOff>182880</xdr:colOff>
                    <xdr:row>49</xdr:row>
                    <xdr:rowOff>304800</xdr:rowOff>
                  </from>
                  <to>
                    <xdr:col>5</xdr:col>
                    <xdr:colOff>297180</xdr:colOff>
                    <xdr:row>52</xdr:row>
                    <xdr:rowOff>22860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411480</xdr:colOff>
                    <xdr:row>49</xdr:row>
                    <xdr:rowOff>160020</xdr:rowOff>
                  </from>
                  <to>
                    <xdr:col>4</xdr:col>
                    <xdr:colOff>2247900</xdr:colOff>
                    <xdr:row>52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411480</xdr:colOff>
                    <xdr:row>50</xdr:row>
                    <xdr:rowOff>160020</xdr:rowOff>
                  </from>
                  <to>
                    <xdr:col>4</xdr:col>
                    <xdr:colOff>2247900</xdr:colOff>
                    <xdr:row>52</xdr:row>
                    <xdr:rowOff>182880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13</xdr:col>
                    <xdr:colOff>182880</xdr:colOff>
                    <xdr:row>48</xdr:row>
                    <xdr:rowOff>304800</xdr:rowOff>
                  </from>
                  <to>
                    <xdr:col>17</xdr:col>
                    <xdr:colOff>708660</xdr:colOff>
                    <xdr:row>51</xdr:row>
                    <xdr:rowOff>30480</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13</xdr:col>
                    <xdr:colOff>411480</xdr:colOff>
                    <xdr:row>48</xdr:row>
                    <xdr:rowOff>160020</xdr:rowOff>
                  </from>
                  <to>
                    <xdr:col>15</xdr:col>
                    <xdr:colOff>594360</xdr:colOff>
                    <xdr:row>50</xdr:row>
                    <xdr:rowOff>152400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13</xdr:col>
                    <xdr:colOff>411480</xdr:colOff>
                    <xdr:row>49</xdr:row>
                    <xdr:rowOff>160020</xdr:rowOff>
                  </from>
                  <to>
                    <xdr:col>15</xdr:col>
                    <xdr:colOff>594360</xdr:colOff>
                    <xdr:row>52</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4</xdr:col>
                    <xdr:colOff>411480</xdr:colOff>
                    <xdr:row>49</xdr:row>
                    <xdr:rowOff>160020</xdr:rowOff>
                  </from>
                  <to>
                    <xdr:col>4</xdr:col>
                    <xdr:colOff>2499360</xdr:colOff>
                    <xdr:row>52</xdr:row>
                    <xdr:rowOff>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4</xdr:col>
                    <xdr:colOff>411480</xdr:colOff>
                    <xdr:row>50</xdr:row>
                    <xdr:rowOff>160020</xdr:rowOff>
                  </from>
                  <to>
                    <xdr:col>4</xdr:col>
                    <xdr:colOff>2499360</xdr:colOff>
                    <xdr:row>52</xdr:row>
                    <xdr:rowOff>182880</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6</xdr:col>
                    <xdr:colOff>182880</xdr:colOff>
                    <xdr:row>54</xdr:row>
                    <xdr:rowOff>304800</xdr:rowOff>
                  </from>
                  <to>
                    <xdr:col>13</xdr:col>
                    <xdr:colOff>350520</xdr:colOff>
                    <xdr:row>59</xdr:row>
                    <xdr:rowOff>266700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6</xdr:col>
                    <xdr:colOff>411480</xdr:colOff>
                    <xdr:row>54</xdr:row>
                    <xdr:rowOff>160020</xdr:rowOff>
                  </from>
                  <to>
                    <xdr:col>9</xdr:col>
                    <xdr:colOff>327660</xdr:colOff>
                    <xdr:row>58</xdr:row>
                    <xdr:rowOff>68580</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411480</xdr:colOff>
                    <xdr:row>55</xdr:row>
                    <xdr:rowOff>160020</xdr:rowOff>
                  </from>
                  <to>
                    <xdr:col>9</xdr:col>
                    <xdr:colOff>327660</xdr:colOff>
                    <xdr:row>61</xdr:row>
                    <xdr:rowOff>45720</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16</xdr:col>
                    <xdr:colOff>182880</xdr:colOff>
                    <xdr:row>52</xdr:row>
                    <xdr:rowOff>304800</xdr:rowOff>
                  </from>
                  <to>
                    <xdr:col>20</xdr:col>
                    <xdr:colOff>251460</xdr:colOff>
                    <xdr:row>55</xdr:row>
                    <xdr:rowOff>335280</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16</xdr:col>
                    <xdr:colOff>411480</xdr:colOff>
                    <xdr:row>52</xdr:row>
                    <xdr:rowOff>160020</xdr:rowOff>
                  </from>
                  <to>
                    <xdr:col>17</xdr:col>
                    <xdr:colOff>160020</xdr:colOff>
                    <xdr:row>54</xdr:row>
                    <xdr:rowOff>327660</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16</xdr:col>
                    <xdr:colOff>411480</xdr:colOff>
                    <xdr:row>54</xdr:row>
                    <xdr:rowOff>160020</xdr:rowOff>
                  </from>
                  <to>
                    <xdr:col>17</xdr:col>
                    <xdr:colOff>160020</xdr:colOff>
                    <xdr:row>58</xdr:row>
                    <xdr:rowOff>68580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7</xdr:col>
                    <xdr:colOff>388620</xdr:colOff>
                    <xdr:row>55</xdr:row>
                    <xdr:rowOff>7620</xdr:rowOff>
                  </from>
                  <to>
                    <xdr:col>8</xdr:col>
                    <xdr:colOff>121920</xdr:colOff>
                    <xdr:row>56</xdr:row>
                    <xdr:rowOff>7620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11</xdr:col>
                    <xdr:colOff>68580</xdr:colOff>
                    <xdr:row>55</xdr:row>
                    <xdr:rowOff>22860</xdr:rowOff>
                  </from>
                  <to>
                    <xdr:col>11</xdr:col>
                    <xdr:colOff>411480</xdr:colOff>
                    <xdr:row>56</xdr:row>
                    <xdr:rowOff>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6</xdr:col>
                    <xdr:colOff>411480</xdr:colOff>
                    <xdr:row>54</xdr:row>
                    <xdr:rowOff>160020</xdr:rowOff>
                  </from>
                  <to>
                    <xdr:col>10</xdr:col>
                    <xdr:colOff>175260</xdr:colOff>
                    <xdr:row>58</xdr:row>
                    <xdr:rowOff>68580</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6</xdr:col>
                    <xdr:colOff>411480</xdr:colOff>
                    <xdr:row>55</xdr:row>
                    <xdr:rowOff>160020</xdr:rowOff>
                  </from>
                  <to>
                    <xdr:col>10</xdr:col>
                    <xdr:colOff>175260</xdr:colOff>
                    <xdr:row>61</xdr:row>
                    <xdr:rowOff>45720</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411480</xdr:colOff>
                    <xdr:row>54</xdr:row>
                    <xdr:rowOff>160020</xdr:rowOff>
                  </from>
                  <to>
                    <xdr:col>17</xdr:col>
                    <xdr:colOff>137160</xdr:colOff>
                    <xdr:row>56</xdr:row>
                    <xdr:rowOff>441960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55" zoomScaleNormal="85" zoomScaleSheetLayoutView="55" zoomScalePageLayoutView="55" workbookViewId="0">
      <selection activeCell="G102" sqref="G102"/>
    </sheetView>
  </sheetViews>
  <sheetFormatPr defaultColWidth="9" defaultRowHeight="13.2"/>
  <cols>
    <col min="1" max="1" width="2.21875" customWidth="1"/>
    <col min="2" max="2" width="7.21875" customWidth="1"/>
    <col min="3" max="3" width="16.44140625" customWidth="1"/>
    <col min="4" max="4" width="14.109375" style="6" customWidth="1"/>
    <col min="5" max="5" width="67.21875" customWidth="1"/>
    <col min="6" max="6" width="13.77734375" style="7" customWidth="1"/>
    <col min="7" max="7" width="10.6640625" style="8" customWidth="1"/>
    <col min="8" max="8" width="4.6640625" style="8" customWidth="1"/>
    <col min="9" max="9" width="16.109375" style="28" customWidth="1"/>
    <col min="11" max="11" width="4.21875" customWidth="1"/>
  </cols>
  <sheetData>
    <row r="1" spans="1:14" s="36" customFormat="1" ht="16.8" thickBot="1">
      <c r="A1" s="38" t="s">
        <v>209</v>
      </c>
      <c r="D1" s="132"/>
      <c r="F1" s="133"/>
      <c r="G1" s="134"/>
      <c r="H1" s="134"/>
      <c r="I1" s="135" t="s">
        <v>163</v>
      </c>
    </row>
    <row r="2" spans="1:14" ht="21.6" thickBot="1">
      <c r="A2" s="1"/>
      <c r="B2" s="9"/>
      <c r="C2" s="1"/>
      <c r="D2" s="10"/>
      <c r="E2" s="3"/>
      <c r="G2" s="11"/>
      <c r="H2" s="521" t="s">
        <v>142</v>
      </c>
      <c r="I2" s="522"/>
      <c r="J2" s="1"/>
      <c r="K2" s="1"/>
      <c r="L2" s="1"/>
      <c r="M2" s="1"/>
      <c r="N2" s="1"/>
    </row>
    <row r="3" spans="1:14" ht="19.2">
      <c r="A3" s="12"/>
      <c r="B3" s="523" t="s">
        <v>143</v>
      </c>
      <c r="C3" s="523"/>
      <c r="D3" s="523"/>
      <c r="E3" s="523"/>
      <c r="F3" s="523"/>
      <c r="G3" s="523"/>
      <c r="H3" s="523"/>
      <c r="I3" s="523"/>
      <c r="J3" s="1"/>
      <c r="K3" s="1"/>
      <c r="L3" s="1"/>
      <c r="M3" s="1"/>
      <c r="N3" s="1"/>
    </row>
    <row r="4" spans="1:14">
      <c r="A4" s="13"/>
      <c r="B4" s="1"/>
      <c r="C4" s="1"/>
      <c r="D4" s="10"/>
      <c r="E4" s="1"/>
      <c r="G4" s="14"/>
      <c r="H4" s="14"/>
      <c r="I4" s="7"/>
      <c r="J4" s="1"/>
      <c r="K4" s="1"/>
      <c r="L4" s="1"/>
      <c r="M4" s="1"/>
      <c r="N4" s="1"/>
    </row>
    <row r="5" spans="1:14" ht="13.8" thickBot="1">
      <c r="A5" s="13"/>
      <c r="B5" s="15" t="s">
        <v>144</v>
      </c>
      <c r="C5" s="1"/>
      <c r="D5" s="10"/>
      <c r="E5" s="1"/>
      <c r="G5" s="14"/>
      <c r="H5" s="14"/>
      <c r="I5" s="7"/>
      <c r="J5" s="1"/>
      <c r="K5" s="1"/>
      <c r="L5" s="1"/>
      <c r="M5" s="1"/>
      <c r="N5" s="1"/>
    </row>
    <row r="6" spans="1:14" s="16" customFormat="1" ht="24.6" thickBot="1">
      <c r="A6" s="9"/>
      <c r="B6" s="524" t="s">
        <v>71</v>
      </c>
      <c r="C6" s="51" t="s">
        <v>72</v>
      </c>
      <c r="D6" s="52" t="s">
        <v>169</v>
      </c>
      <c r="E6" s="53" t="s">
        <v>73</v>
      </c>
      <c r="F6" s="107" t="s">
        <v>145</v>
      </c>
      <c r="G6" s="55" t="s">
        <v>168</v>
      </c>
      <c r="H6" s="55" t="s">
        <v>137</v>
      </c>
      <c r="I6" s="108" t="s">
        <v>207</v>
      </c>
      <c r="J6" s="9"/>
      <c r="K6" s="9"/>
      <c r="L6" s="9"/>
      <c r="M6" s="9"/>
      <c r="N6" s="9"/>
    </row>
    <row r="7" spans="1:14">
      <c r="A7" s="1"/>
      <c r="B7" s="525"/>
      <c r="C7" s="502" t="s">
        <v>74</v>
      </c>
      <c r="D7" s="504">
        <f>SUM(I7:I14)</f>
        <v>330000</v>
      </c>
      <c r="E7" s="136"/>
      <c r="F7" s="137"/>
      <c r="G7" s="138"/>
      <c r="H7" s="271"/>
      <c r="I7" s="259">
        <f t="shared" ref="I7:I14" si="0">F7*G7</f>
        <v>0</v>
      </c>
      <c r="J7" s="1"/>
      <c r="K7" s="1"/>
      <c r="L7" s="1"/>
      <c r="M7" s="1"/>
      <c r="N7" s="1"/>
    </row>
    <row r="8" spans="1:14">
      <c r="A8" s="1"/>
      <c r="B8" s="525"/>
      <c r="C8" s="502"/>
      <c r="D8" s="505"/>
      <c r="E8" s="139" t="s">
        <v>180</v>
      </c>
      <c r="F8" s="140">
        <v>110000</v>
      </c>
      <c r="G8" s="141">
        <v>1</v>
      </c>
      <c r="H8" s="272"/>
      <c r="I8" s="260">
        <f t="shared" si="0"/>
        <v>110000</v>
      </c>
      <c r="J8" s="1"/>
      <c r="K8" s="1"/>
      <c r="L8" s="1"/>
      <c r="M8" s="1"/>
      <c r="N8" s="1"/>
    </row>
    <row r="9" spans="1:14">
      <c r="A9" s="1"/>
      <c r="B9" s="525"/>
      <c r="C9" s="502"/>
      <c r="D9" s="505"/>
      <c r="E9" s="139" t="s">
        <v>181</v>
      </c>
      <c r="F9" s="140">
        <v>220000</v>
      </c>
      <c r="G9" s="141">
        <v>1</v>
      </c>
      <c r="H9" s="272"/>
      <c r="I9" s="260">
        <f t="shared" si="0"/>
        <v>220000</v>
      </c>
      <c r="J9" s="1"/>
      <c r="K9" s="1"/>
      <c r="L9" s="1"/>
      <c r="M9" s="1"/>
      <c r="N9" s="1"/>
    </row>
    <row r="10" spans="1:14">
      <c r="A10" s="1"/>
      <c r="B10" s="525"/>
      <c r="C10" s="502"/>
      <c r="D10" s="505"/>
      <c r="E10" s="139"/>
      <c r="F10" s="140"/>
      <c r="G10" s="141"/>
      <c r="H10" s="272"/>
      <c r="I10" s="260">
        <f t="shared" si="0"/>
        <v>0</v>
      </c>
      <c r="J10" s="1"/>
      <c r="K10" s="1"/>
      <c r="L10" s="1"/>
      <c r="M10" s="1"/>
      <c r="N10" s="1"/>
    </row>
    <row r="11" spans="1:14">
      <c r="A11" s="1"/>
      <c r="B11" s="525"/>
      <c r="C11" s="502"/>
      <c r="D11" s="505"/>
      <c r="E11" s="139"/>
      <c r="F11" s="140"/>
      <c r="G11" s="141"/>
      <c r="H11" s="272"/>
      <c r="I11" s="260">
        <f t="shared" si="0"/>
        <v>0</v>
      </c>
      <c r="J11" s="1"/>
      <c r="K11" s="1"/>
      <c r="L11" s="1"/>
      <c r="M11" s="1"/>
      <c r="N11" s="1"/>
    </row>
    <row r="12" spans="1:14">
      <c r="A12" s="1"/>
      <c r="B12" s="525"/>
      <c r="C12" s="502"/>
      <c r="D12" s="505"/>
      <c r="E12" s="139"/>
      <c r="F12" s="140"/>
      <c r="G12" s="141"/>
      <c r="H12" s="272"/>
      <c r="I12" s="260">
        <f t="shared" si="0"/>
        <v>0</v>
      </c>
      <c r="J12" s="1"/>
      <c r="K12" s="1"/>
      <c r="L12" s="1"/>
      <c r="M12" s="1"/>
      <c r="N12" s="1"/>
    </row>
    <row r="13" spans="1:14">
      <c r="A13" s="1"/>
      <c r="B13" s="525"/>
      <c r="C13" s="502"/>
      <c r="D13" s="505"/>
      <c r="E13" s="139"/>
      <c r="F13" s="140"/>
      <c r="G13" s="141"/>
      <c r="H13" s="272"/>
      <c r="I13" s="260">
        <f t="shared" si="0"/>
        <v>0</v>
      </c>
      <c r="J13" s="1"/>
      <c r="K13" s="1"/>
      <c r="L13" s="1"/>
      <c r="M13" s="1"/>
      <c r="N13" s="1"/>
    </row>
    <row r="14" spans="1:14" ht="13.8" thickBot="1">
      <c r="A14" s="1"/>
      <c r="B14" s="525"/>
      <c r="C14" s="502"/>
      <c r="D14" s="505"/>
      <c r="E14" s="143"/>
      <c r="F14" s="144"/>
      <c r="G14" s="145"/>
      <c r="H14" s="273"/>
      <c r="I14" s="261">
        <f t="shared" si="0"/>
        <v>0</v>
      </c>
      <c r="J14" s="1"/>
      <c r="K14" s="1"/>
      <c r="L14" s="1"/>
      <c r="M14" s="1"/>
      <c r="N14" s="1"/>
    </row>
    <row r="15" spans="1:14" ht="14.4" thickTop="1" thickBot="1">
      <c r="A15" s="1"/>
      <c r="B15" s="525"/>
      <c r="C15" s="503"/>
      <c r="D15" s="506"/>
      <c r="E15" s="57"/>
      <c r="F15" s="58"/>
      <c r="G15" s="59"/>
      <c r="H15" s="274"/>
      <c r="I15" s="262">
        <f>SUM(I7:I14)</f>
        <v>330000</v>
      </c>
      <c r="J15" s="1"/>
      <c r="K15" s="1"/>
      <c r="L15" s="1"/>
      <c r="M15" s="1"/>
      <c r="N15" s="1"/>
    </row>
    <row r="16" spans="1:14">
      <c r="A16" s="1"/>
      <c r="B16" s="525"/>
      <c r="C16" s="501" t="s">
        <v>75</v>
      </c>
      <c r="D16" s="504">
        <f>SUM(I16:I20)</f>
        <v>0</v>
      </c>
      <c r="E16" s="115"/>
      <c r="F16" s="147"/>
      <c r="G16" s="148"/>
      <c r="H16" s="275"/>
      <c r="I16" s="259">
        <f>F16*G16</f>
        <v>0</v>
      </c>
      <c r="J16" s="1"/>
      <c r="K16" s="1"/>
      <c r="L16" s="1"/>
      <c r="M16" s="1"/>
      <c r="N16" s="1"/>
    </row>
    <row r="17" spans="1:14">
      <c r="A17" s="1"/>
      <c r="B17" s="525"/>
      <c r="C17" s="502"/>
      <c r="D17" s="505"/>
      <c r="E17" s="139"/>
      <c r="F17" s="140"/>
      <c r="G17" s="141"/>
      <c r="H17" s="272"/>
      <c r="I17" s="260">
        <f>F17*G17</f>
        <v>0</v>
      </c>
      <c r="J17" s="1"/>
      <c r="K17" s="1"/>
      <c r="L17" s="1"/>
      <c r="M17" s="1"/>
      <c r="N17" s="1"/>
    </row>
    <row r="18" spans="1:14">
      <c r="A18" s="1"/>
      <c r="B18" s="525"/>
      <c r="C18" s="502"/>
      <c r="D18" s="505"/>
      <c r="E18" s="139"/>
      <c r="F18" s="140"/>
      <c r="G18" s="141"/>
      <c r="H18" s="272"/>
      <c r="I18" s="260">
        <f>F18*G18</f>
        <v>0</v>
      </c>
      <c r="J18" s="1"/>
      <c r="K18" s="1"/>
      <c r="L18" s="1"/>
      <c r="M18" s="1"/>
      <c r="N18" s="1"/>
    </row>
    <row r="19" spans="1:14">
      <c r="A19" s="1"/>
      <c r="B19" s="525"/>
      <c r="C19" s="502"/>
      <c r="D19" s="505"/>
      <c r="E19" s="139"/>
      <c r="F19" s="140"/>
      <c r="G19" s="141"/>
      <c r="H19" s="272"/>
      <c r="I19" s="260">
        <f>F19*G19</f>
        <v>0</v>
      </c>
      <c r="J19" s="1"/>
      <c r="K19" s="1"/>
      <c r="L19" s="1"/>
      <c r="M19" s="1"/>
      <c r="N19" s="1"/>
    </row>
    <row r="20" spans="1:14" ht="13.8" thickBot="1">
      <c r="A20" s="1"/>
      <c r="B20" s="525"/>
      <c r="C20" s="502"/>
      <c r="D20" s="505"/>
      <c r="E20" s="143"/>
      <c r="F20" s="144"/>
      <c r="G20" s="145"/>
      <c r="H20" s="273"/>
      <c r="I20" s="261">
        <f>F20*G20</f>
        <v>0</v>
      </c>
      <c r="J20" s="1"/>
      <c r="K20" s="1"/>
      <c r="L20" s="1"/>
      <c r="M20" s="1"/>
      <c r="N20" s="1"/>
    </row>
    <row r="21" spans="1:14" ht="14.4" thickTop="1" thickBot="1">
      <c r="A21" s="1"/>
      <c r="B21" s="525"/>
      <c r="C21" s="503"/>
      <c r="D21" s="506"/>
      <c r="E21" s="57"/>
      <c r="F21" s="58"/>
      <c r="G21" s="59"/>
      <c r="H21" s="274"/>
      <c r="I21" s="262">
        <f>SUM(I16:I20)</f>
        <v>0</v>
      </c>
      <c r="J21" s="1"/>
      <c r="K21" s="1"/>
      <c r="L21" s="1"/>
      <c r="M21" s="1"/>
      <c r="N21" s="1"/>
    </row>
    <row r="22" spans="1:14">
      <c r="A22" s="1"/>
      <c r="B22" s="525"/>
      <c r="C22" s="501" t="s">
        <v>76</v>
      </c>
      <c r="D22" s="504">
        <f>SUM(I22:I26)</f>
        <v>2500000</v>
      </c>
      <c r="E22" s="136"/>
      <c r="F22" s="147"/>
      <c r="G22" s="149"/>
      <c r="H22" s="275"/>
      <c r="I22" s="259">
        <f>F22</f>
        <v>0</v>
      </c>
      <c r="J22" s="1"/>
      <c r="K22" s="1"/>
      <c r="L22" s="1"/>
      <c r="M22" s="1"/>
      <c r="N22" s="1"/>
    </row>
    <row r="23" spans="1:14">
      <c r="A23" s="1"/>
      <c r="B23" s="525"/>
      <c r="C23" s="502"/>
      <c r="D23" s="505"/>
      <c r="E23" s="139" t="s">
        <v>262</v>
      </c>
      <c r="F23" s="140">
        <v>2500000</v>
      </c>
      <c r="G23" s="142"/>
      <c r="H23" s="272"/>
      <c r="I23" s="260">
        <f>F23</f>
        <v>2500000</v>
      </c>
      <c r="J23" s="1"/>
      <c r="K23" s="1"/>
      <c r="L23" s="1"/>
      <c r="M23" s="1"/>
      <c r="N23" s="1"/>
    </row>
    <row r="24" spans="1:14">
      <c r="A24" s="1"/>
      <c r="B24" s="525"/>
      <c r="C24" s="502"/>
      <c r="D24" s="505"/>
      <c r="E24" s="139"/>
      <c r="F24" s="140"/>
      <c r="G24" s="142"/>
      <c r="H24" s="272"/>
      <c r="I24" s="260">
        <f>F24</f>
        <v>0</v>
      </c>
      <c r="J24" s="1"/>
      <c r="K24" s="1"/>
      <c r="L24" s="1"/>
      <c r="M24" s="1"/>
      <c r="N24" s="1"/>
    </row>
    <row r="25" spans="1:14">
      <c r="A25" s="1"/>
      <c r="B25" s="525"/>
      <c r="C25" s="502"/>
      <c r="D25" s="505"/>
      <c r="E25" s="139"/>
      <c r="F25" s="140"/>
      <c r="G25" s="142"/>
      <c r="H25" s="272"/>
      <c r="I25" s="260">
        <f>F25</f>
        <v>0</v>
      </c>
      <c r="J25" s="1"/>
      <c r="K25" s="1"/>
      <c r="L25" s="1"/>
      <c r="M25" s="1"/>
      <c r="N25" s="1"/>
    </row>
    <row r="26" spans="1:14" ht="13.8" thickBot="1">
      <c r="A26" s="1"/>
      <c r="B26" s="525"/>
      <c r="C26" s="502"/>
      <c r="D26" s="505"/>
      <c r="E26" s="143"/>
      <c r="F26" s="144"/>
      <c r="G26" s="146"/>
      <c r="H26" s="273"/>
      <c r="I26" s="261">
        <f>F26</f>
        <v>0</v>
      </c>
      <c r="J26" s="1"/>
      <c r="K26" s="1"/>
      <c r="L26" s="1"/>
      <c r="M26" s="1"/>
      <c r="N26" s="1"/>
    </row>
    <row r="27" spans="1:14" ht="14.4" thickTop="1" thickBot="1">
      <c r="A27" s="1"/>
      <c r="B27" s="525"/>
      <c r="C27" s="503"/>
      <c r="D27" s="506"/>
      <c r="E27" s="57"/>
      <c r="F27" s="58"/>
      <c r="G27" s="59"/>
      <c r="H27" s="274"/>
      <c r="I27" s="262">
        <f>SUM(I22:I26)</f>
        <v>2500000</v>
      </c>
      <c r="J27" s="1"/>
      <c r="K27" s="1"/>
      <c r="L27" s="1"/>
      <c r="M27" s="1"/>
      <c r="N27" s="1"/>
    </row>
    <row r="28" spans="1:14">
      <c r="A28" s="1"/>
      <c r="B28" s="525"/>
      <c r="C28" s="501" t="s">
        <v>77</v>
      </c>
      <c r="D28" s="504">
        <f>SUM(I28:I32)</f>
        <v>0</v>
      </c>
      <c r="E28" s="136"/>
      <c r="F28" s="147"/>
      <c r="G28" s="148"/>
      <c r="H28" s="275"/>
      <c r="I28" s="259">
        <f>F28*G28</f>
        <v>0</v>
      </c>
      <c r="J28" s="1"/>
      <c r="K28" s="1"/>
      <c r="L28" s="1"/>
      <c r="M28" s="1"/>
      <c r="N28" s="1"/>
    </row>
    <row r="29" spans="1:14">
      <c r="A29" s="1"/>
      <c r="B29" s="525"/>
      <c r="C29" s="502"/>
      <c r="D29" s="505"/>
      <c r="E29" s="139"/>
      <c r="F29" s="140"/>
      <c r="G29" s="141"/>
      <c r="H29" s="272"/>
      <c r="I29" s="260">
        <f>F29*G29</f>
        <v>0</v>
      </c>
      <c r="J29" s="1"/>
      <c r="K29" s="1"/>
      <c r="L29" s="1"/>
      <c r="M29" s="1"/>
      <c r="N29" s="1"/>
    </row>
    <row r="30" spans="1:14">
      <c r="A30" s="1"/>
      <c r="B30" s="525"/>
      <c r="C30" s="502"/>
      <c r="D30" s="505"/>
      <c r="E30" s="139"/>
      <c r="F30" s="140"/>
      <c r="G30" s="141"/>
      <c r="H30" s="272"/>
      <c r="I30" s="260">
        <f>F30*G30</f>
        <v>0</v>
      </c>
      <c r="J30" s="1"/>
      <c r="K30" s="1"/>
      <c r="L30" s="1"/>
      <c r="M30" s="1"/>
      <c r="N30" s="1"/>
    </row>
    <row r="31" spans="1:14">
      <c r="A31" s="1"/>
      <c r="B31" s="525"/>
      <c r="C31" s="502"/>
      <c r="D31" s="505"/>
      <c r="E31" s="139"/>
      <c r="F31" s="140"/>
      <c r="G31" s="141"/>
      <c r="H31" s="272"/>
      <c r="I31" s="260">
        <f>F31*G31</f>
        <v>0</v>
      </c>
      <c r="J31" s="1"/>
      <c r="K31" s="1"/>
      <c r="L31" s="1"/>
      <c r="M31" s="1"/>
      <c r="N31" s="1"/>
    </row>
    <row r="32" spans="1:14" ht="13.8" thickBot="1">
      <c r="A32" s="1"/>
      <c r="B32" s="525"/>
      <c r="C32" s="502"/>
      <c r="D32" s="505"/>
      <c r="E32" s="143"/>
      <c r="F32" s="144"/>
      <c r="G32" s="145"/>
      <c r="H32" s="273"/>
      <c r="I32" s="261">
        <f>F32*G32</f>
        <v>0</v>
      </c>
      <c r="J32" s="1"/>
      <c r="K32" s="1"/>
      <c r="L32" s="1"/>
      <c r="M32" s="1"/>
      <c r="N32" s="1"/>
    </row>
    <row r="33" spans="1:14" ht="14.4" thickTop="1" thickBot="1">
      <c r="A33" s="1"/>
      <c r="B33" s="525"/>
      <c r="C33" s="503"/>
      <c r="D33" s="506"/>
      <c r="E33" s="57"/>
      <c r="F33" s="58"/>
      <c r="G33" s="59"/>
      <c r="H33" s="274"/>
      <c r="I33" s="262">
        <f>SUM(I28:I32)</f>
        <v>0</v>
      </c>
      <c r="J33" s="1"/>
      <c r="K33" s="1"/>
      <c r="L33" s="1"/>
      <c r="M33" s="1"/>
      <c r="N33" s="1"/>
    </row>
    <row r="34" spans="1:14">
      <c r="A34" s="1"/>
      <c r="B34" s="525"/>
      <c r="C34" s="527" t="s">
        <v>171</v>
      </c>
      <c r="D34" s="504">
        <f>SUM(I34:I38)</f>
        <v>0</v>
      </c>
      <c r="E34" s="136"/>
      <c r="F34" s="147"/>
      <c r="G34" s="148"/>
      <c r="H34" s="275"/>
      <c r="I34" s="259">
        <f>F34*G34</f>
        <v>0</v>
      </c>
      <c r="J34" s="1"/>
      <c r="K34" s="1"/>
      <c r="L34" s="1"/>
      <c r="M34" s="1"/>
      <c r="N34" s="1"/>
    </row>
    <row r="35" spans="1:14">
      <c r="A35" s="1"/>
      <c r="B35" s="525"/>
      <c r="C35" s="528"/>
      <c r="D35" s="505"/>
      <c r="E35" s="139"/>
      <c r="F35" s="140"/>
      <c r="G35" s="141"/>
      <c r="H35" s="272"/>
      <c r="I35" s="260">
        <f>F35*G35</f>
        <v>0</v>
      </c>
      <c r="J35" s="1"/>
      <c r="K35" s="1"/>
      <c r="L35" s="1"/>
      <c r="M35" s="1"/>
      <c r="N35" s="1"/>
    </row>
    <row r="36" spans="1:14">
      <c r="A36" s="1"/>
      <c r="B36" s="525"/>
      <c r="C36" s="528"/>
      <c r="D36" s="505"/>
      <c r="E36" s="139"/>
      <c r="F36" s="140"/>
      <c r="G36" s="141"/>
      <c r="H36" s="272"/>
      <c r="I36" s="260">
        <f>F36*G36</f>
        <v>0</v>
      </c>
      <c r="J36" s="1"/>
      <c r="K36" s="1"/>
      <c r="L36" s="1"/>
      <c r="M36" s="1"/>
      <c r="N36" s="1"/>
    </row>
    <row r="37" spans="1:14">
      <c r="A37" s="1"/>
      <c r="B37" s="525"/>
      <c r="C37" s="528"/>
      <c r="D37" s="505"/>
      <c r="E37" s="139"/>
      <c r="F37" s="140"/>
      <c r="G37" s="141"/>
      <c r="H37" s="272"/>
      <c r="I37" s="260">
        <f>F37*G37</f>
        <v>0</v>
      </c>
      <c r="J37" s="1"/>
      <c r="K37" s="1"/>
      <c r="L37" s="1"/>
      <c r="M37" s="1"/>
      <c r="N37" s="1"/>
    </row>
    <row r="38" spans="1:14" ht="13.8" thickBot="1">
      <c r="A38" s="1"/>
      <c r="B38" s="525"/>
      <c r="C38" s="528"/>
      <c r="D38" s="505"/>
      <c r="E38" s="143"/>
      <c r="F38" s="144"/>
      <c r="G38" s="145"/>
      <c r="H38" s="273"/>
      <c r="I38" s="261">
        <f>F38*G38</f>
        <v>0</v>
      </c>
      <c r="J38" s="1"/>
      <c r="K38" s="1"/>
      <c r="L38" s="1"/>
      <c r="M38" s="1"/>
      <c r="N38" s="1"/>
    </row>
    <row r="39" spans="1:14" ht="14.4" thickTop="1" thickBot="1">
      <c r="A39" s="1"/>
      <c r="B39" s="525"/>
      <c r="C39" s="529"/>
      <c r="D39" s="506"/>
      <c r="E39" s="57"/>
      <c r="F39" s="58"/>
      <c r="G39" s="59"/>
      <c r="H39" s="274"/>
      <c r="I39" s="262">
        <f>SUM(I34:I38)</f>
        <v>0</v>
      </c>
      <c r="J39" s="1"/>
      <c r="K39" s="1"/>
      <c r="L39" s="1"/>
      <c r="M39" s="1"/>
      <c r="N39" s="1"/>
    </row>
    <row r="40" spans="1:14">
      <c r="A40" s="1"/>
      <c r="B40" s="525"/>
      <c r="C40" s="530" t="s">
        <v>159</v>
      </c>
      <c r="D40" s="504">
        <f>SUM(I40:I44)</f>
        <v>0</v>
      </c>
      <c r="E40" s="136"/>
      <c r="F40" s="147"/>
      <c r="G40" s="148"/>
      <c r="H40" s="275"/>
      <c r="I40" s="259">
        <f>F40*G40</f>
        <v>0</v>
      </c>
      <c r="J40" s="1"/>
      <c r="K40" s="1"/>
      <c r="L40" s="1"/>
      <c r="M40" s="1"/>
      <c r="N40" s="1"/>
    </row>
    <row r="41" spans="1:14">
      <c r="A41" s="1"/>
      <c r="B41" s="525"/>
      <c r="C41" s="502"/>
      <c r="D41" s="505"/>
      <c r="E41" s="139"/>
      <c r="F41" s="140"/>
      <c r="G41" s="141"/>
      <c r="H41" s="272"/>
      <c r="I41" s="260">
        <f>F41*G41</f>
        <v>0</v>
      </c>
      <c r="J41" s="1"/>
      <c r="K41" s="1"/>
      <c r="L41" s="1"/>
      <c r="M41" s="1"/>
      <c r="N41" s="1"/>
    </row>
    <row r="42" spans="1:14">
      <c r="A42" s="1"/>
      <c r="B42" s="525"/>
      <c r="C42" s="502"/>
      <c r="D42" s="505"/>
      <c r="E42" s="139"/>
      <c r="F42" s="140"/>
      <c r="G42" s="141"/>
      <c r="H42" s="272"/>
      <c r="I42" s="260">
        <f>F42*G42</f>
        <v>0</v>
      </c>
      <c r="J42" s="1"/>
      <c r="K42" s="1"/>
      <c r="L42" s="1"/>
      <c r="M42" s="1"/>
      <c r="N42" s="1"/>
    </row>
    <row r="43" spans="1:14">
      <c r="A43" s="1"/>
      <c r="B43" s="525"/>
      <c r="C43" s="502"/>
      <c r="D43" s="505"/>
      <c r="E43" s="139"/>
      <c r="F43" s="140"/>
      <c r="G43" s="141"/>
      <c r="H43" s="272"/>
      <c r="I43" s="260">
        <f>F43*G43</f>
        <v>0</v>
      </c>
      <c r="J43" s="1"/>
      <c r="K43" s="1"/>
      <c r="L43" s="1"/>
      <c r="M43" s="1"/>
      <c r="N43" s="1"/>
    </row>
    <row r="44" spans="1:14" ht="13.8" thickBot="1">
      <c r="A44" s="1"/>
      <c r="B44" s="525"/>
      <c r="C44" s="502"/>
      <c r="D44" s="505"/>
      <c r="E44" s="143"/>
      <c r="F44" s="144"/>
      <c r="G44" s="145"/>
      <c r="H44" s="273"/>
      <c r="I44" s="261">
        <f>F44*G44</f>
        <v>0</v>
      </c>
      <c r="J44" s="1"/>
      <c r="K44" s="1"/>
      <c r="L44" s="1"/>
      <c r="M44" s="1"/>
      <c r="N44" s="1"/>
    </row>
    <row r="45" spans="1:14" ht="14.4" thickTop="1" thickBot="1">
      <c r="A45" s="1"/>
      <c r="B45" s="525"/>
      <c r="C45" s="502"/>
      <c r="D45" s="506"/>
      <c r="E45" s="57"/>
      <c r="F45" s="58"/>
      <c r="G45" s="59"/>
      <c r="H45" s="274"/>
      <c r="I45" s="262">
        <f>SUM(I40:I44)</f>
        <v>0</v>
      </c>
      <c r="J45" s="1"/>
      <c r="K45" s="1"/>
      <c r="L45" s="1"/>
      <c r="M45" s="1"/>
      <c r="N45" s="1"/>
    </row>
    <row r="46" spans="1:14">
      <c r="A46" s="1"/>
      <c r="B46" s="525"/>
      <c r="C46" s="501" t="s">
        <v>170</v>
      </c>
      <c r="D46" s="505">
        <f>SUM(D7:D45)</f>
        <v>2830000</v>
      </c>
      <c r="E46" s="507"/>
      <c r="F46" s="509">
        <f>I15+I21+I27+I33+I39+I45</f>
        <v>2830000</v>
      </c>
      <c r="G46" s="510"/>
      <c r="H46" s="510"/>
      <c r="I46" s="511"/>
      <c r="J46" s="1"/>
      <c r="K46" s="1"/>
      <c r="L46" s="1"/>
      <c r="M46" s="1"/>
      <c r="N46" s="1"/>
    </row>
    <row r="47" spans="1:14" ht="13.8" thickBot="1">
      <c r="A47" s="1"/>
      <c r="B47" s="525"/>
      <c r="C47" s="503"/>
      <c r="D47" s="506"/>
      <c r="E47" s="508"/>
      <c r="F47" s="512"/>
      <c r="G47" s="513"/>
      <c r="H47" s="513"/>
      <c r="I47" s="514"/>
      <c r="J47" s="1"/>
      <c r="K47" s="1"/>
      <c r="L47" s="1"/>
      <c r="M47" s="1"/>
      <c r="N47" s="1"/>
    </row>
    <row r="48" spans="1:14">
      <c r="A48" s="1"/>
      <c r="B48" s="525"/>
      <c r="C48" s="501" t="s">
        <v>78</v>
      </c>
      <c r="D48" s="504">
        <f>D149-D46</f>
        <v>44200</v>
      </c>
      <c r="E48" s="515"/>
      <c r="F48" s="516"/>
      <c r="G48" s="516"/>
      <c r="H48" s="516"/>
      <c r="I48" s="517"/>
      <c r="J48" s="1"/>
      <c r="K48" s="1"/>
      <c r="L48" s="1"/>
      <c r="M48" s="1"/>
      <c r="N48" s="1"/>
    </row>
    <row r="49" spans="1:14" ht="13.8" thickBot="1">
      <c r="A49" s="1"/>
      <c r="B49" s="525"/>
      <c r="C49" s="503"/>
      <c r="D49" s="506"/>
      <c r="E49" s="518"/>
      <c r="F49" s="519"/>
      <c r="G49" s="519"/>
      <c r="H49" s="519"/>
      <c r="I49" s="520"/>
      <c r="J49" s="1"/>
      <c r="K49" s="1"/>
      <c r="L49" s="1"/>
      <c r="M49" s="1"/>
      <c r="N49" s="1"/>
    </row>
    <row r="50" spans="1:14" ht="19.2" customHeight="1">
      <c r="A50" s="1"/>
      <c r="B50" s="525"/>
      <c r="C50" s="536" t="s">
        <v>172</v>
      </c>
      <c r="D50" s="531">
        <f>SUM(D46,D48)</f>
        <v>2874200</v>
      </c>
      <c r="E50" s="540"/>
      <c r="F50" s="541"/>
      <c r="G50" s="541"/>
      <c r="H50" s="541"/>
      <c r="I50" s="538" t="str">
        <f>IF(D50=D149,"〇","不一致")</f>
        <v>〇</v>
      </c>
      <c r="J50" s="1"/>
      <c r="K50" s="1"/>
      <c r="L50" s="1"/>
      <c r="M50" s="1"/>
      <c r="N50" s="1"/>
    </row>
    <row r="51" spans="1:14" ht="22.2" customHeight="1" thickBot="1">
      <c r="A51" s="1"/>
      <c r="B51" s="526"/>
      <c r="C51" s="537"/>
      <c r="D51" s="532"/>
      <c r="E51" s="542"/>
      <c r="F51" s="543"/>
      <c r="G51" s="543"/>
      <c r="H51" s="543"/>
      <c r="I51" s="539"/>
      <c r="J51" s="1"/>
      <c r="K51" s="1"/>
      <c r="L51" s="1"/>
      <c r="M51" s="1"/>
      <c r="N51" s="1"/>
    </row>
    <row r="52" spans="1:14">
      <c r="A52" s="1"/>
      <c r="B52" s="17" t="s">
        <v>146</v>
      </c>
      <c r="C52" s="18"/>
      <c r="D52" s="19"/>
      <c r="E52" s="20"/>
      <c r="F52" s="21"/>
      <c r="G52" s="22"/>
      <c r="H52" s="22"/>
      <c r="I52" s="21"/>
      <c r="J52" s="1"/>
      <c r="K52" s="1"/>
      <c r="L52" s="1"/>
      <c r="M52" s="1"/>
      <c r="N52" s="1"/>
    </row>
    <row r="53" spans="1:14">
      <c r="A53" s="1"/>
      <c r="B53" s="17" t="s">
        <v>204</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ht="13.8" thickBot="1">
      <c r="A57" s="1"/>
      <c r="B57" s="17"/>
      <c r="C57" s="18"/>
      <c r="D57" s="19"/>
      <c r="E57" s="20"/>
      <c r="F57" s="21"/>
      <c r="G57" s="22"/>
      <c r="H57" s="22"/>
      <c r="I57" s="21"/>
      <c r="J57" s="1"/>
      <c r="K57" s="1"/>
      <c r="L57" s="1"/>
      <c r="M57" s="1"/>
      <c r="N57" s="1"/>
    </row>
    <row r="58" spans="1:14" ht="24.75" customHeight="1" thickBot="1">
      <c r="A58" s="1"/>
      <c r="B58" s="17"/>
      <c r="C58" s="18"/>
      <c r="D58" s="19"/>
      <c r="E58" s="23" t="s">
        <v>147</v>
      </c>
      <c r="F58" s="533">
        <f>'3'!B5</f>
        <v>0</v>
      </c>
      <c r="G58" s="534"/>
      <c r="H58" s="534"/>
      <c r="I58" s="535"/>
      <c r="J58" s="1"/>
      <c r="K58" s="1"/>
      <c r="L58" s="1"/>
      <c r="M58" s="1"/>
      <c r="N58" s="1"/>
    </row>
    <row r="59" spans="1:14">
      <c r="A59" s="1"/>
      <c r="B59" s="24"/>
      <c r="C59" s="18"/>
      <c r="D59" s="19"/>
      <c r="E59" s="23"/>
      <c r="F59" s="25"/>
      <c r="G59" s="25"/>
      <c r="H59" s="25"/>
      <c r="I59" s="25"/>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6.8" thickBot="1">
      <c r="A63" s="38" t="s">
        <v>209</v>
      </c>
      <c r="B63" s="24"/>
      <c r="C63" s="18"/>
      <c r="D63" s="19"/>
      <c r="E63" s="23"/>
      <c r="F63" s="25"/>
      <c r="G63" s="25"/>
      <c r="H63" s="25"/>
      <c r="I63" s="135" t="s">
        <v>164</v>
      </c>
      <c r="J63" s="1"/>
      <c r="K63" s="1"/>
      <c r="L63" s="1"/>
      <c r="M63" s="1"/>
      <c r="N63" s="1"/>
    </row>
    <row r="64" spans="1:14" ht="21.6" thickBot="1">
      <c r="A64" s="1"/>
      <c r="B64" s="9"/>
      <c r="C64" s="1"/>
      <c r="D64" s="10"/>
      <c r="E64" s="3"/>
      <c r="G64" s="11"/>
      <c r="H64" s="521" t="s">
        <v>142</v>
      </c>
      <c r="I64" s="522"/>
      <c r="J64" s="1"/>
      <c r="K64" s="1"/>
      <c r="L64" s="1"/>
      <c r="M64" s="1"/>
      <c r="N64" s="1"/>
    </row>
    <row r="65" spans="1:14" ht="19.8" thickBot="1">
      <c r="A65" s="12"/>
      <c r="B65" s="523" t="s">
        <v>148</v>
      </c>
      <c r="C65" s="523"/>
      <c r="D65" s="523"/>
      <c r="E65" s="523"/>
      <c r="F65" s="523"/>
      <c r="G65" s="523"/>
      <c r="H65" s="523"/>
      <c r="I65" s="523"/>
      <c r="J65" s="1"/>
      <c r="K65" s="1"/>
      <c r="L65" s="1"/>
      <c r="M65" s="1"/>
      <c r="N65" s="1"/>
    </row>
    <row r="66" spans="1:14" ht="21.75" customHeight="1" thickBot="1">
      <c r="A66" s="1"/>
      <c r="B66" s="549" t="s">
        <v>79</v>
      </c>
      <c r="C66" s="60" t="s">
        <v>80</v>
      </c>
      <c r="D66" s="61" t="s">
        <v>169</v>
      </c>
      <c r="E66" s="62" t="s">
        <v>81</v>
      </c>
      <c r="F66" s="54" t="s">
        <v>136</v>
      </c>
      <c r="G66" s="55" t="s">
        <v>168</v>
      </c>
      <c r="H66" s="55" t="s">
        <v>137</v>
      </c>
      <c r="I66" s="56"/>
      <c r="J66" s="1"/>
      <c r="K66" s="1"/>
      <c r="L66" s="1"/>
      <c r="M66" s="1"/>
      <c r="N66" s="1"/>
    </row>
    <row r="67" spans="1:14">
      <c r="A67" s="1"/>
      <c r="B67" s="550"/>
      <c r="C67" s="530" t="s">
        <v>158</v>
      </c>
      <c r="D67" s="504">
        <f>SUM(I67:I76)</f>
        <v>990000</v>
      </c>
      <c r="E67" s="136"/>
      <c r="F67" s="137"/>
      <c r="G67" s="150"/>
      <c r="H67" s="276"/>
      <c r="I67" s="259">
        <f t="shared" ref="I67:I76" si="1">F67*G67</f>
        <v>0</v>
      </c>
      <c r="J67" s="1"/>
      <c r="K67" s="1"/>
      <c r="L67" s="1"/>
      <c r="M67" s="1"/>
      <c r="N67" s="1"/>
    </row>
    <row r="68" spans="1:14">
      <c r="A68" s="1"/>
      <c r="B68" s="550"/>
      <c r="C68" s="502"/>
      <c r="D68" s="505"/>
      <c r="E68" s="139" t="s">
        <v>189</v>
      </c>
      <c r="F68" s="151">
        <v>990000</v>
      </c>
      <c r="G68" s="152">
        <v>1</v>
      </c>
      <c r="H68" s="277"/>
      <c r="I68" s="260">
        <f t="shared" si="1"/>
        <v>990000</v>
      </c>
      <c r="J68" s="1"/>
      <c r="K68" s="1"/>
      <c r="L68" s="1"/>
      <c r="M68" s="1"/>
      <c r="N68" s="1"/>
    </row>
    <row r="69" spans="1:14">
      <c r="A69" s="1"/>
      <c r="B69" s="550"/>
      <c r="C69" s="502"/>
      <c r="D69" s="505"/>
      <c r="E69" s="139"/>
      <c r="F69" s="151"/>
      <c r="G69" s="152"/>
      <c r="H69" s="277"/>
      <c r="I69" s="260">
        <f t="shared" si="1"/>
        <v>0</v>
      </c>
      <c r="J69" s="1"/>
      <c r="K69" s="1"/>
      <c r="L69" s="1"/>
      <c r="M69" s="1"/>
      <c r="N69" s="1"/>
    </row>
    <row r="70" spans="1:14">
      <c r="A70" s="1"/>
      <c r="B70" s="550"/>
      <c r="C70" s="502"/>
      <c r="D70" s="505"/>
      <c r="E70" s="139"/>
      <c r="F70" s="151"/>
      <c r="G70" s="152"/>
      <c r="H70" s="277"/>
      <c r="I70" s="260">
        <f t="shared" si="1"/>
        <v>0</v>
      </c>
      <c r="J70" s="1"/>
      <c r="K70" s="1"/>
      <c r="L70" s="1"/>
      <c r="M70" s="1"/>
      <c r="N70" s="1"/>
    </row>
    <row r="71" spans="1:14">
      <c r="A71" s="1"/>
      <c r="B71" s="550"/>
      <c r="C71" s="502"/>
      <c r="D71" s="505"/>
      <c r="E71" s="139"/>
      <c r="F71" s="151"/>
      <c r="G71" s="152"/>
      <c r="H71" s="277"/>
      <c r="I71" s="260">
        <f t="shared" si="1"/>
        <v>0</v>
      </c>
      <c r="J71" s="1"/>
      <c r="K71" s="1"/>
      <c r="L71" s="1"/>
      <c r="M71" s="1"/>
      <c r="N71" s="1"/>
    </row>
    <row r="72" spans="1:14">
      <c r="A72" s="1"/>
      <c r="B72" s="550"/>
      <c r="C72" s="502"/>
      <c r="D72" s="505"/>
      <c r="E72" s="139"/>
      <c r="F72" s="140"/>
      <c r="G72" s="141"/>
      <c r="H72" s="272"/>
      <c r="I72" s="260">
        <f t="shared" si="1"/>
        <v>0</v>
      </c>
      <c r="J72" s="1"/>
      <c r="K72" s="1"/>
      <c r="L72" s="1"/>
      <c r="M72" s="1"/>
      <c r="N72" s="1"/>
    </row>
    <row r="73" spans="1:14">
      <c r="A73" s="1"/>
      <c r="B73" s="550"/>
      <c r="C73" s="502"/>
      <c r="D73" s="505"/>
      <c r="E73" s="139"/>
      <c r="F73" s="140"/>
      <c r="G73" s="141"/>
      <c r="H73" s="272"/>
      <c r="I73" s="260">
        <f t="shared" si="1"/>
        <v>0</v>
      </c>
      <c r="J73" s="1"/>
      <c r="K73" s="1"/>
      <c r="L73" s="1"/>
      <c r="M73" s="1"/>
      <c r="N73" s="1"/>
    </row>
    <row r="74" spans="1:14">
      <c r="A74" s="1"/>
      <c r="B74" s="550"/>
      <c r="C74" s="502"/>
      <c r="D74" s="505"/>
      <c r="E74" s="139"/>
      <c r="F74" s="140"/>
      <c r="G74" s="141"/>
      <c r="H74" s="272"/>
      <c r="I74" s="260">
        <f t="shared" si="1"/>
        <v>0</v>
      </c>
      <c r="J74" s="1"/>
      <c r="K74" s="1"/>
      <c r="L74" s="1"/>
      <c r="M74" s="1"/>
      <c r="N74" s="1"/>
    </row>
    <row r="75" spans="1:14">
      <c r="A75" s="1"/>
      <c r="B75" s="550"/>
      <c r="C75" s="502"/>
      <c r="D75" s="505"/>
      <c r="E75" s="139"/>
      <c r="F75" s="140"/>
      <c r="G75" s="141"/>
      <c r="H75" s="272"/>
      <c r="I75" s="260">
        <f t="shared" si="1"/>
        <v>0</v>
      </c>
      <c r="J75" s="1"/>
      <c r="K75" s="1"/>
      <c r="L75" s="1"/>
      <c r="M75" s="1"/>
      <c r="N75" s="1"/>
    </row>
    <row r="76" spans="1:14" ht="13.8" thickBot="1">
      <c r="A76" s="1"/>
      <c r="B76" s="550"/>
      <c r="C76" s="502"/>
      <c r="D76" s="505"/>
      <c r="E76" s="143"/>
      <c r="F76" s="144"/>
      <c r="G76" s="145"/>
      <c r="H76" s="273"/>
      <c r="I76" s="261">
        <f t="shared" si="1"/>
        <v>0</v>
      </c>
      <c r="J76" s="1"/>
      <c r="K76" s="1"/>
      <c r="L76" s="1"/>
      <c r="M76" s="1"/>
      <c r="N76" s="1"/>
    </row>
    <row r="77" spans="1:14" ht="14.4" thickTop="1" thickBot="1">
      <c r="A77" s="1"/>
      <c r="B77" s="550"/>
      <c r="C77" s="503"/>
      <c r="D77" s="506"/>
      <c r="E77" s="57"/>
      <c r="F77" s="58"/>
      <c r="G77" s="59"/>
      <c r="H77" s="274"/>
      <c r="I77" s="262">
        <f>SUM(I67:I76)</f>
        <v>990000</v>
      </c>
      <c r="J77" s="1"/>
      <c r="K77" s="1"/>
      <c r="L77" s="1"/>
      <c r="M77" s="1"/>
      <c r="N77" s="1"/>
    </row>
    <row r="78" spans="1:14">
      <c r="A78" s="1"/>
      <c r="B78" s="550"/>
      <c r="C78" s="501" t="s">
        <v>151</v>
      </c>
      <c r="D78" s="504">
        <f>SUM(I78:I87)</f>
        <v>605300</v>
      </c>
      <c r="E78" s="157" t="s">
        <v>138</v>
      </c>
      <c r="F78" s="160"/>
      <c r="G78" s="163"/>
      <c r="H78" s="279"/>
      <c r="I78" s="259">
        <f t="shared" ref="I78:I81" si="2">F78*G78</f>
        <v>0</v>
      </c>
      <c r="J78" s="1"/>
      <c r="K78" s="1"/>
      <c r="L78" s="1"/>
      <c r="M78" s="1"/>
      <c r="N78" s="1"/>
    </row>
    <row r="79" spans="1:14">
      <c r="A79" s="1"/>
      <c r="B79" s="550"/>
      <c r="C79" s="502"/>
      <c r="D79" s="505"/>
      <c r="E79" s="139" t="s">
        <v>183</v>
      </c>
      <c r="F79" s="140">
        <v>100000</v>
      </c>
      <c r="G79" s="141">
        <v>1</v>
      </c>
      <c r="H79" s="280"/>
      <c r="I79" s="260">
        <f t="shared" si="2"/>
        <v>100000</v>
      </c>
      <c r="J79" s="1"/>
      <c r="K79" s="1"/>
      <c r="L79" s="1"/>
      <c r="M79" s="1"/>
      <c r="N79" s="1"/>
    </row>
    <row r="80" spans="1:14">
      <c r="A80" s="1"/>
      <c r="B80" s="550"/>
      <c r="C80" s="502"/>
      <c r="D80" s="505"/>
      <c r="E80" s="139" t="s">
        <v>184</v>
      </c>
      <c r="F80" s="140">
        <v>100000</v>
      </c>
      <c r="G80" s="141">
        <v>1</v>
      </c>
      <c r="H80" s="280"/>
      <c r="I80" s="260">
        <f t="shared" si="2"/>
        <v>100000</v>
      </c>
      <c r="J80" s="1"/>
      <c r="K80" s="1"/>
      <c r="L80" s="1"/>
      <c r="M80" s="1"/>
      <c r="N80" s="1"/>
    </row>
    <row r="81" spans="1:14">
      <c r="A81" s="1"/>
      <c r="B81" s="550"/>
      <c r="C81" s="502"/>
      <c r="D81" s="505"/>
      <c r="E81" s="139"/>
      <c r="F81" s="140"/>
      <c r="G81" s="141"/>
      <c r="H81" s="280"/>
      <c r="I81" s="260">
        <f t="shared" si="2"/>
        <v>0</v>
      </c>
      <c r="J81" s="1"/>
      <c r="K81" s="1"/>
      <c r="L81" s="1"/>
      <c r="M81" s="1"/>
      <c r="N81" s="1"/>
    </row>
    <row r="82" spans="1:14">
      <c r="A82" s="1"/>
      <c r="B82" s="550"/>
      <c r="C82" s="502"/>
      <c r="D82" s="505"/>
      <c r="E82" s="158"/>
      <c r="F82" s="161"/>
      <c r="G82" s="164"/>
      <c r="H82" s="281"/>
      <c r="I82" s="268">
        <f>F82*G82</f>
        <v>0</v>
      </c>
      <c r="J82" s="1"/>
      <c r="K82" s="1"/>
      <c r="L82" s="1"/>
      <c r="M82" s="1"/>
      <c r="N82" s="1"/>
    </row>
    <row r="83" spans="1:14">
      <c r="A83" s="1"/>
      <c r="B83" s="550"/>
      <c r="C83" s="502"/>
      <c r="D83" s="505"/>
      <c r="E83" s="159" t="s">
        <v>160</v>
      </c>
      <c r="F83" s="162"/>
      <c r="G83" s="165"/>
      <c r="H83" s="281"/>
      <c r="I83" s="269">
        <f>F83*G83*H83</f>
        <v>0</v>
      </c>
      <c r="J83" s="1"/>
      <c r="K83" s="1"/>
      <c r="L83" s="1"/>
      <c r="M83" s="1"/>
      <c r="N83" s="1"/>
    </row>
    <row r="84" spans="1:14">
      <c r="A84" s="1"/>
      <c r="B84" s="550"/>
      <c r="C84" s="502"/>
      <c r="D84" s="505"/>
      <c r="E84" s="139" t="s">
        <v>185</v>
      </c>
      <c r="F84" s="140">
        <v>270200</v>
      </c>
      <c r="G84" s="141">
        <v>1</v>
      </c>
      <c r="H84" s="281"/>
      <c r="I84" s="260">
        <f>F84*G84</f>
        <v>270200</v>
      </c>
      <c r="J84" s="1"/>
      <c r="K84" s="1"/>
      <c r="L84" s="1"/>
      <c r="M84" s="1"/>
      <c r="N84" s="1"/>
    </row>
    <row r="85" spans="1:14">
      <c r="A85" s="1"/>
      <c r="B85" s="550"/>
      <c r="C85" s="502"/>
      <c r="D85" s="505"/>
      <c r="E85" s="139" t="s">
        <v>186</v>
      </c>
      <c r="F85" s="140">
        <v>135100</v>
      </c>
      <c r="G85" s="141">
        <v>1</v>
      </c>
      <c r="H85" s="281"/>
      <c r="I85" s="260">
        <f>F85*G85</f>
        <v>135100</v>
      </c>
      <c r="J85" s="1"/>
      <c r="K85" s="1"/>
      <c r="L85" s="1"/>
      <c r="M85" s="1"/>
      <c r="N85" s="1"/>
    </row>
    <row r="86" spans="1:14">
      <c r="A86" s="1"/>
      <c r="B86" s="550"/>
      <c r="C86" s="502"/>
      <c r="D86" s="505"/>
      <c r="E86" s="139"/>
      <c r="F86" s="140"/>
      <c r="G86" s="141"/>
      <c r="H86" s="281"/>
      <c r="I86" s="260">
        <f>F86*G86*H86</f>
        <v>0</v>
      </c>
      <c r="J86" s="1"/>
      <c r="K86" s="1"/>
      <c r="L86" s="1"/>
      <c r="M86" s="1"/>
      <c r="N86" s="1"/>
    </row>
    <row r="87" spans="1:14" ht="13.8" thickBot="1">
      <c r="A87" s="1"/>
      <c r="B87" s="550"/>
      <c r="C87" s="502"/>
      <c r="D87" s="505"/>
      <c r="E87" s="143"/>
      <c r="F87" s="144"/>
      <c r="G87" s="145"/>
      <c r="H87" s="281"/>
      <c r="I87" s="261">
        <f>F87*G87*H87</f>
        <v>0</v>
      </c>
      <c r="J87" s="1"/>
      <c r="K87" s="1"/>
      <c r="L87" s="1"/>
      <c r="M87" s="1"/>
      <c r="N87" s="1"/>
    </row>
    <row r="88" spans="1:14" ht="14.4" thickTop="1" thickBot="1">
      <c r="A88" s="1"/>
      <c r="B88" s="550"/>
      <c r="C88" s="503"/>
      <c r="D88" s="506"/>
      <c r="E88" s="57"/>
      <c r="F88" s="156"/>
      <c r="G88" s="59"/>
      <c r="H88" s="278"/>
      <c r="I88" s="262">
        <f>SUM(I78:I87)</f>
        <v>605300</v>
      </c>
      <c r="J88" s="1"/>
      <c r="K88" s="1"/>
      <c r="L88" s="1"/>
      <c r="M88" s="1"/>
      <c r="N88" s="1"/>
    </row>
    <row r="89" spans="1:14">
      <c r="A89" s="1"/>
      <c r="B89" s="550"/>
      <c r="C89" s="501" t="s">
        <v>149</v>
      </c>
      <c r="D89" s="504">
        <f>SUM(I89:I98)</f>
        <v>540000</v>
      </c>
      <c r="E89" s="153"/>
      <c r="F89" s="154"/>
      <c r="G89" s="155"/>
      <c r="H89" s="276"/>
      <c r="I89" s="259">
        <f t="shared" ref="I89:I98" si="3">F89*G89</f>
        <v>0</v>
      </c>
      <c r="J89" s="1"/>
      <c r="K89" s="1"/>
      <c r="L89" s="1"/>
      <c r="M89" s="1"/>
      <c r="N89" s="1"/>
    </row>
    <row r="90" spans="1:14">
      <c r="A90" s="1"/>
      <c r="B90" s="550"/>
      <c r="C90" s="502"/>
      <c r="D90" s="505"/>
      <c r="E90" s="139" t="s">
        <v>182</v>
      </c>
      <c r="F90" s="140">
        <v>540000</v>
      </c>
      <c r="G90" s="141">
        <v>1</v>
      </c>
      <c r="H90" s="277"/>
      <c r="I90" s="260">
        <f t="shared" si="3"/>
        <v>540000</v>
      </c>
      <c r="J90" s="1"/>
      <c r="K90" s="1"/>
      <c r="L90" s="1"/>
      <c r="M90" s="1"/>
      <c r="N90" s="1"/>
    </row>
    <row r="91" spans="1:14">
      <c r="A91" s="1"/>
      <c r="B91" s="550"/>
      <c r="C91" s="502"/>
      <c r="D91" s="505"/>
      <c r="E91" s="139"/>
      <c r="F91" s="140"/>
      <c r="G91" s="141"/>
      <c r="H91" s="277"/>
      <c r="I91" s="260">
        <f t="shared" si="3"/>
        <v>0</v>
      </c>
      <c r="J91" s="1"/>
      <c r="K91" s="1"/>
      <c r="L91" s="1"/>
      <c r="M91" s="1"/>
      <c r="N91" s="1"/>
    </row>
    <row r="92" spans="1:14">
      <c r="A92" s="1"/>
      <c r="B92" s="550"/>
      <c r="C92" s="502"/>
      <c r="D92" s="505"/>
      <c r="E92" s="139"/>
      <c r="F92" s="140"/>
      <c r="G92" s="141"/>
      <c r="H92" s="277"/>
      <c r="I92" s="260">
        <f t="shared" si="3"/>
        <v>0</v>
      </c>
      <c r="J92" s="1"/>
      <c r="K92" s="1"/>
      <c r="L92" s="1"/>
      <c r="M92" s="1"/>
      <c r="N92" s="1"/>
    </row>
    <row r="93" spans="1:14">
      <c r="A93" s="1"/>
      <c r="B93" s="550"/>
      <c r="C93" s="502"/>
      <c r="D93" s="505"/>
      <c r="E93" s="139"/>
      <c r="F93" s="140"/>
      <c r="G93" s="141"/>
      <c r="H93" s="277"/>
      <c r="I93" s="260">
        <f t="shared" si="3"/>
        <v>0</v>
      </c>
      <c r="J93" s="1"/>
      <c r="K93" s="1"/>
      <c r="L93" s="1"/>
      <c r="M93" s="1"/>
      <c r="N93" s="1"/>
    </row>
    <row r="94" spans="1:14">
      <c r="A94" s="1"/>
      <c r="B94" s="550"/>
      <c r="C94" s="502"/>
      <c r="D94" s="505"/>
      <c r="E94" s="139"/>
      <c r="F94" s="140"/>
      <c r="G94" s="141"/>
      <c r="H94" s="272"/>
      <c r="I94" s="260">
        <f t="shared" si="3"/>
        <v>0</v>
      </c>
      <c r="J94" s="1"/>
      <c r="K94" s="1"/>
      <c r="L94" s="1"/>
      <c r="M94" s="1"/>
      <c r="N94" s="1"/>
    </row>
    <row r="95" spans="1:14">
      <c r="A95" s="1"/>
      <c r="B95" s="550"/>
      <c r="C95" s="502"/>
      <c r="D95" s="505"/>
      <c r="E95" s="139"/>
      <c r="F95" s="140"/>
      <c r="G95" s="141"/>
      <c r="H95" s="272"/>
      <c r="I95" s="260">
        <f t="shared" si="3"/>
        <v>0</v>
      </c>
      <c r="J95" s="1"/>
      <c r="K95" s="1"/>
      <c r="L95" s="1"/>
      <c r="M95" s="1"/>
      <c r="N95" s="1"/>
    </row>
    <row r="96" spans="1:14">
      <c r="A96" s="1"/>
      <c r="B96" s="550"/>
      <c r="C96" s="502"/>
      <c r="D96" s="505"/>
      <c r="E96" s="139"/>
      <c r="F96" s="140"/>
      <c r="G96" s="141"/>
      <c r="H96" s="272"/>
      <c r="I96" s="260">
        <f t="shared" si="3"/>
        <v>0</v>
      </c>
      <c r="J96" s="1"/>
      <c r="K96" s="1"/>
      <c r="L96" s="1"/>
      <c r="M96" s="1"/>
      <c r="N96" s="1"/>
    </row>
    <row r="97" spans="1:14">
      <c r="A97" s="1"/>
      <c r="B97" s="550"/>
      <c r="C97" s="502"/>
      <c r="D97" s="505"/>
      <c r="E97" s="139"/>
      <c r="F97" s="140"/>
      <c r="G97" s="141"/>
      <c r="H97" s="272"/>
      <c r="I97" s="260">
        <f t="shared" si="3"/>
        <v>0</v>
      </c>
      <c r="J97" s="1"/>
      <c r="K97" s="1"/>
      <c r="L97" s="1"/>
      <c r="M97" s="1"/>
      <c r="N97" s="1"/>
    </row>
    <row r="98" spans="1:14" ht="13.8" thickBot="1">
      <c r="A98" s="1"/>
      <c r="B98" s="550"/>
      <c r="C98" s="502"/>
      <c r="D98" s="505"/>
      <c r="E98" s="143"/>
      <c r="F98" s="144"/>
      <c r="G98" s="145"/>
      <c r="H98" s="273"/>
      <c r="I98" s="261">
        <f t="shared" si="3"/>
        <v>0</v>
      </c>
      <c r="J98" s="1"/>
      <c r="K98" s="1"/>
      <c r="L98" s="1"/>
      <c r="M98" s="1"/>
      <c r="N98" s="1"/>
    </row>
    <row r="99" spans="1:14" ht="14.4" thickTop="1" thickBot="1">
      <c r="A99" s="1"/>
      <c r="B99" s="550"/>
      <c r="C99" s="503"/>
      <c r="D99" s="506"/>
      <c r="E99" s="57"/>
      <c r="F99" s="58"/>
      <c r="G99" s="59"/>
      <c r="H99" s="274"/>
      <c r="I99" s="262">
        <f>SUM(I89:I98)</f>
        <v>540000</v>
      </c>
      <c r="J99" s="1"/>
      <c r="K99" s="1"/>
      <c r="L99" s="1"/>
      <c r="M99" s="1"/>
      <c r="N99" s="1"/>
    </row>
    <row r="100" spans="1:14" ht="13.5" customHeight="1">
      <c r="A100" s="1"/>
      <c r="B100" s="550"/>
      <c r="C100" s="501" t="s">
        <v>152</v>
      </c>
      <c r="D100" s="504">
        <f>SUM(I100:I105)</f>
        <v>688900</v>
      </c>
      <c r="E100" s="63"/>
      <c r="F100" s="64"/>
      <c r="G100" s="65"/>
      <c r="H100" s="282"/>
      <c r="I100" s="270">
        <f t="shared" ref="I100:I105" si="4">F100*G100</f>
        <v>0</v>
      </c>
      <c r="J100" s="1"/>
      <c r="K100" s="1"/>
      <c r="L100" s="1"/>
      <c r="M100" s="1"/>
      <c r="N100" s="1"/>
    </row>
    <row r="101" spans="1:14">
      <c r="A101" s="1"/>
      <c r="B101" s="550"/>
      <c r="C101" s="502"/>
      <c r="D101" s="505"/>
      <c r="E101" s="153" t="s">
        <v>187</v>
      </c>
      <c r="F101" s="154">
        <v>200000</v>
      </c>
      <c r="G101" s="155">
        <v>3</v>
      </c>
      <c r="H101" s="283"/>
      <c r="I101" s="269">
        <f t="shared" si="4"/>
        <v>600000</v>
      </c>
      <c r="J101" s="1"/>
      <c r="K101" s="1"/>
      <c r="L101" s="1"/>
      <c r="M101" s="1"/>
      <c r="N101" s="1"/>
    </row>
    <row r="102" spans="1:14">
      <c r="A102" s="1"/>
      <c r="B102" s="550"/>
      <c r="C102" s="502"/>
      <c r="D102" s="505"/>
      <c r="E102" s="139" t="s">
        <v>187</v>
      </c>
      <c r="F102" s="140">
        <v>88900</v>
      </c>
      <c r="G102" s="141">
        <v>1</v>
      </c>
      <c r="H102" s="277"/>
      <c r="I102" s="260">
        <f t="shared" si="4"/>
        <v>88900</v>
      </c>
      <c r="J102" s="1"/>
      <c r="K102" s="1"/>
      <c r="L102" s="1"/>
      <c r="M102" s="1"/>
      <c r="N102" s="1"/>
    </row>
    <row r="103" spans="1:14">
      <c r="A103" s="1"/>
      <c r="B103" s="550"/>
      <c r="C103" s="502"/>
      <c r="D103" s="505"/>
      <c r="E103" s="139"/>
      <c r="F103" s="140"/>
      <c r="G103" s="141"/>
      <c r="H103" s="277"/>
      <c r="I103" s="260">
        <f t="shared" si="4"/>
        <v>0</v>
      </c>
      <c r="J103" s="1"/>
      <c r="K103" s="1"/>
      <c r="L103" s="1"/>
      <c r="M103" s="1"/>
      <c r="N103" s="1"/>
    </row>
    <row r="104" spans="1:14">
      <c r="A104" s="1"/>
      <c r="B104" s="550"/>
      <c r="C104" s="502"/>
      <c r="D104" s="505"/>
      <c r="E104" s="139"/>
      <c r="F104" s="140"/>
      <c r="G104" s="141"/>
      <c r="H104" s="277"/>
      <c r="I104" s="260">
        <f t="shared" si="4"/>
        <v>0</v>
      </c>
      <c r="J104" s="1"/>
      <c r="K104" s="1"/>
      <c r="L104" s="1"/>
      <c r="M104" s="1"/>
      <c r="N104" s="1"/>
    </row>
    <row r="105" spans="1:14" ht="13.8" thickBot="1">
      <c r="A105" s="1"/>
      <c r="B105" s="550"/>
      <c r="C105" s="502"/>
      <c r="D105" s="505"/>
      <c r="E105" s="143"/>
      <c r="F105" s="144"/>
      <c r="G105" s="145"/>
      <c r="H105" s="273"/>
      <c r="I105" s="261">
        <f t="shared" si="4"/>
        <v>0</v>
      </c>
      <c r="J105" s="1"/>
      <c r="K105" s="1"/>
      <c r="L105" s="1"/>
      <c r="M105" s="1"/>
      <c r="N105" s="1"/>
    </row>
    <row r="106" spans="1:14" ht="14.4" thickTop="1" thickBot="1">
      <c r="A106" s="1"/>
      <c r="B106" s="550"/>
      <c r="C106" s="503"/>
      <c r="D106" s="506"/>
      <c r="E106" s="57"/>
      <c r="F106" s="58"/>
      <c r="G106" s="59"/>
      <c r="H106" s="274"/>
      <c r="I106" s="262">
        <f>SUM(I100:I105)</f>
        <v>688900</v>
      </c>
      <c r="J106" s="1"/>
      <c r="K106" s="1"/>
      <c r="L106" s="1"/>
      <c r="M106" s="1"/>
      <c r="N106" s="1"/>
    </row>
    <row r="107" spans="1:14">
      <c r="A107" s="1"/>
      <c r="B107" s="550"/>
      <c r="C107" s="501" t="s">
        <v>153</v>
      </c>
      <c r="D107" s="504">
        <f>SUM(I107:I112)</f>
        <v>50000</v>
      </c>
      <c r="E107" s="136"/>
      <c r="F107" s="137"/>
      <c r="G107" s="150"/>
      <c r="H107" s="276"/>
      <c r="I107" s="259">
        <f t="shared" ref="I107:I112" si="5">F107*G107</f>
        <v>0</v>
      </c>
      <c r="J107" s="1"/>
      <c r="K107" s="1"/>
      <c r="L107" s="1"/>
      <c r="M107" s="1"/>
      <c r="N107" s="1"/>
    </row>
    <row r="108" spans="1:14">
      <c r="A108" s="1"/>
      <c r="B108" s="550"/>
      <c r="C108" s="502"/>
      <c r="D108" s="505"/>
      <c r="E108" s="139" t="s">
        <v>188</v>
      </c>
      <c r="F108" s="140">
        <v>50000</v>
      </c>
      <c r="G108" s="141">
        <v>1</v>
      </c>
      <c r="H108" s="277"/>
      <c r="I108" s="260">
        <f t="shared" si="5"/>
        <v>50000</v>
      </c>
      <c r="J108" s="1"/>
      <c r="K108" s="1"/>
      <c r="L108" s="1"/>
      <c r="M108" s="1"/>
      <c r="N108" s="1"/>
    </row>
    <row r="109" spans="1:14">
      <c r="A109" s="1"/>
      <c r="B109" s="550"/>
      <c r="C109" s="502"/>
      <c r="D109" s="505"/>
      <c r="E109" s="139"/>
      <c r="F109" s="140"/>
      <c r="G109" s="141"/>
      <c r="H109" s="277"/>
      <c r="I109" s="260">
        <f t="shared" si="5"/>
        <v>0</v>
      </c>
      <c r="J109" s="1"/>
      <c r="K109" s="1"/>
      <c r="L109" s="1"/>
      <c r="M109" s="1"/>
      <c r="N109" s="1"/>
    </row>
    <row r="110" spans="1:14">
      <c r="A110" s="1"/>
      <c r="B110" s="550"/>
      <c r="C110" s="502"/>
      <c r="D110" s="505"/>
      <c r="E110" s="139"/>
      <c r="F110" s="140"/>
      <c r="G110" s="141"/>
      <c r="H110" s="277"/>
      <c r="I110" s="260">
        <f t="shared" si="5"/>
        <v>0</v>
      </c>
      <c r="J110" s="1"/>
      <c r="K110" s="1"/>
      <c r="L110" s="1"/>
      <c r="M110" s="1"/>
      <c r="N110" s="1"/>
    </row>
    <row r="111" spans="1:14">
      <c r="A111" s="1"/>
      <c r="B111" s="550"/>
      <c r="C111" s="502"/>
      <c r="D111" s="505"/>
      <c r="E111" s="139"/>
      <c r="F111" s="140"/>
      <c r="G111" s="141"/>
      <c r="H111" s="277"/>
      <c r="I111" s="260">
        <f t="shared" si="5"/>
        <v>0</v>
      </c>
      <c r="J111" s="1"/>
      <c r="K111" s="1"/>
      <c r="L111" s="1"/>
      <c r="M111" s="1"/>
      <c r="N111" s="1"/>
    </row>
    <row r="112" spans="1:14" ht="13.8" thickBot="1">
      <c r="A112" s="1"/>
      <c r="B112" s="550"/>
      <c r="C112" s="502"/>
      <c r="D112" s="505"/>
      <c r="E112" s="143"/>
      <c r="F112" s="144"/>
      <c r="G112" s="145"/>
      <c r="H112" s="273"/>
      <c r="I112" s="261">
        <f t="shared" si="5"/>
        <v>0</v>
      </c>
      <c r="J112" s="1"/>
      <c r="K112" s="1"/>
      <c r="L112" s="1"/>
      <c r="M112" s="1"/>
      <c r="N112" s="1"/>
    </row>
    <row r="113" spans="1:14" ht="14.4" thickTop="1" thickBot="1">
      <c r="A113" s="1"/>
      <c r="B113" s="550"/>
      <c r="C113" s="503"/>
      <c r="D113" s="506"/>
      <c r="E113" s="57"/>
      <c r="F113" s="58"/>
      <c r="G113" s="59"/>
      <c r="H113" s="274"/>
      <c r="I113" s="262">
        <f>SUM(I107:I112)</f>
        <v>50000</v>
      </c>
      <c r="J113" s="1"/>
      <c r="K113" s="1"/>
      <c r="L113" s="1"/>
      <c r="M113" s="1"/>
      <c r="N113" s="1"/>
    </row>
    <row r="114" spans="1:14">
      <c r="A114" s="1"/>
      <c r="B114" s="550"/>
      <c r="C114" s="501" t="s">
        <v>154</v>
      </c>
      <c r="D114" s="504">
        <f>SUM(I114:I119)</f>
        <v>0</v>
      </c>
      <c r="E114" s="136"/>
      <c r="F114" s="137"/>
      <c r="G114" s="150"/>
      <c r="H114" s="276"/>
      <c r="I114" s="259">
        <f t="shared" ref="I114:I119" si="6">F114*G114</f>
        <v>0</v>
      </c>
      <c r="J114" s="1"/>
      <c r="K114" s="1"/>
      <c r="L114" s="1"/>
      <c r="M114" s="1"/>
      <c r="N114" s="1"/>
    </row>
    <row r="115" spans="1:14">
      <c r="A115" s="1"/>
      <c r="B115" s="550"/>
      <c r="C115" s="502"/>
      <c r="D115" s="505"/>
      <c r="E115" s="139"/>
      <c r="F115" s="140"/>
      <c r="G115" s="141"/>
      <c r="H115" s="277"/>
      <c r="I115" s="260">
        <f t="shared" si="6"/>
        <v>0</v>
      </c>
      <c r="J115" s="1"/>
      <c r="K115" s="1"/>
      <c r="L115" s="1"/>
      <c r="M115" s="1"/>
      <c r="N115" s="1"/>
    </row>
    <row r="116" spans="1:14">
      <c r="A116" s="1"/>
      <c r="B116" s="550"/>
      <c r="C116" s="502"/>
      <c r="D116" s="505"/>
      <c r="E116" s="139"/>
      <c r="F116" s="140"/>
      <c r="G116" s="141"/>
      <c r="H116" s="277"/>
      <c r="I116" s="260">
        <f t="shared" si="6"/>
        <v>0</v>
      </c>
      <c r="J116" s="1"/>
      <c r="K116" s="1"/>
      <c r="L116" s="1"/>
      <c r="M116" s="1"/>
      <c r="N116" s="1"/>
    </row>
    <row r="117" spans="1:14">
      <c r="A117" s="1"/>
      <c r="B117" s="550"/>
      <c r="C117" s="502"/>
      <c r="D117" s="505"/>
      <c r="E117" s="139"/>
      <c r="F117" s="140"/>
      <c r="G117" s="141"/>
      <c r="H117" s="277"/>
      <c r="I117" s="260">
        <f t="shared" si="6"/>
        <v>0</v>
      </c>
      <c r="J117" s="1"/>
      <c r="K117" s="1"/>
      <c r="L117" s="1"/>
      <c r="M117" s="1"/>
      <c r="N117" s="1"/>
    </row>
    <row r="118" spans="1:14">
      <c r="A118" s="1"/>
      <c r="B118" s="550"/>
      <c r="C118" s="502"/>
      <c r="D118" s="505"/>
      <c r="E118" s="139"/>
      <c r="F118" s="140"/>
      <c r="G118" s="141"/>
      <c r="H118" s="277"/>
      <c r="I118" s="260">
        <f t="shared" si="6"/>
        <v>0</v>
      </c>
      <c r="J118" s="1"/>
      <c r="K118" s="1"/>
      <c r="L118" s="1"/>
      <c r="M118" s="1"/>
      <c r="N118" s="1"/>
    </row>
    <row r="119" spans="1:14" ht="13.8" thickBot="1">
      <c r="A119" s="1"/>
      <c r="B119" s="550"/>
      <c r="C119" s="502"/>
      <c r="D119" s="505"/>
      <c r="E119" s="143"/>
      <c r="F119" s="144"/>
      <c r="G119" s="145"/>
      <c r="H119" s="273"/>
      <c r="I119" s="261">
        <f t="shared" si="6"/>
        <v>0</v>
      </c>
      <c r="J119" s="1"/>
      <c r="K119" s="1"/>
      <c r="L119" s="1"/>
      <c r="M119" s="1"/>
      <c r="N119" s="1"/>
    </row>
    <row r="120" spans="1:14" ht="14.4" thickTop="1" thickBot="1">
      <c r="A120" s="1"/>
      <c r="B120" s="550"/>
      <c r="C120" s="503"/>
      <c r="D120" s="506"/>
      <c r="E120" s="57"/>
      <c r="F120" s="58"/>
      <c r="G120" s="59"/>
      <c r="H120" s="274"/>
      <c r="I120" s="262">
        <f>SUM(I114:I119)</f>
        <v>0</v>
      </c>
      <c r="J120" s="1"/>
      <c r="K120" s="1"/>
      <c r="L120" s="1"/>
      <c r="M120" s="1"/>
      <c r="N120" s="1"/>
    </row>
    <row r="121" spans="1:14">
      <c r="A121" s="1"/>
      <c r="B121" s="550"/>
      <c r="C121" s="501" t="s">
        <v>155</v>
      </c>
      <c r="D121" s="504">
        <f>SUM(I121:I126)</f>
        <v>0</v>
      </c>
      <c r="E121" s="136"/>
      <c r="F121" s="137"/>
      <c r="G121" s="150"/>
      <c r="H121" s="276"/>
      <c r="I121" s="259">
        <f t="shared" ref="I121:I126" si="7">F121*G121</f>
        <v>0</v>
      </c>
      <c r="J121" s="1"/>
      <c r="K121" s="1"/>
      <c r="L121" s="1"/>
      <c r="M121" s="1"/>
      <c r="N121" s="1"/>
    </row>
    <row r="122" spans="1:14">
      <c r="A122" s="1"/>
      <c r="B122" s="550"/>
      <c r="C122" s="502"/>
      <c r="D122" s="505"/>
      <c r="E122" s="139"/>
      <c r="F122" s="140"/>
      <c r="G122" s="141"/>
      <c r="H122" s="277"/>
      <c r="I122" s="260">
        <f t="shared" si="7"/>
        <v>0</v>
      </c>
      <c r="J122" s="1"/>
      <c r="K122" s="1"/>
      <c r="L122" s="1"/>
      <c r="M122" s="1"/>
      <c r="N122" s="1"/>
    </row>
    <row r="123" spans="1:14">
      <c r="A123" s="1"/>
      <c r="B123" s="550"/>
      <c r="C123" s="502"/>
      <c r="D123" s="505"/>
      <c r="E123" s="139"/>
      <c r="F123" s="140"/>
      <c r="G123" s="141"/>
      <c r="H123" s="277"/>
      <c r="I123" s="260">
        <f t="shared" si="7"/>
        <v>0</v>
      </c>
      <c r="J123" s="1"/>
      <c r="K123" s="1"/>
      <c r="L123" s="1"/>
      <c r="M123" s="1"/>
      <c r="N123" s="1"/>
    </row>
    <row r="124" spans="1:14">
      <c r="A124" s="1"/>
      <c r="B124" s="550"/>
      <c r="C124" s="502"/>
      <c r="D124" s="505"/>
      <c r="E124" s="139"/>
      <c r="F124" s="140"/>
      <c r="G124" s="141"/>
      <c r="H124" s="277"/>
      <c r="I124" s="260">
        <f t="shared" si="7"/>
        <v>0</v>
      </c>
      <c r="J124" s="1"/>
      <c r="K124" s="1"/>
      <c r="L124" s="1"/>
      <c r="M124" s="1"/>
      <c r="N124" s="1"/>
    </row>
    <row r="125" spans="1:14">
      <c r="A125" s="1"/>
      <c r="B125" s="550"/>
      <c r="C125" s="502"/>
      <c r="D125" s="505"/>
      <c r="E125" s="139"/>
      <c r="F125" s="140"/>
      <c r="G125" s="141"/>
      <c r="H125" s="277"/>
      <c r="I125" s="260">
        <f t="shared" si="7"/>
        <v>0</v>
      </c>
      <c r="J125" s="1"/>
      <c r="K125" s="1"/>
      <c r="L125" s="1"/>
      <c r="M125" s="1"/>
      <c r="N125" s="1"/>
    </row>
    <row r="126" spans="1:14" ht="13.8" thickBot="1">
      <c r="A126" s="1"/>
      <c r="B126" s="550"/>
      <c r="C126" s="502"/>
      <c r="D126" s="505"/>
      <c r="E126" s="143"/>
      <c r="F126" s="144"/>
      <c r="G126" s="145"/>
      <c r="H126" s="273"/>
      <c r="I126" s="261">
        <f t="shared" si="7"/>
        <v>0</v>
      </c>
      <c r="J126" s="1"/>
      <c r="K126" s="1"/>
      <c r="L126" s="1"/>
      <c r="M126" s="1"/>
      <c r="N126" s="1"/>
    </row>
    <row r="127" spans="1:14" ht="14.4" thickTop="1" thickBot="1">
      <c r="A127" s="1"/>
      <c r="B127" s="550"/>
      <c r="C127" s="503"/>
      <c r="D127" s="506"/>
      <c r="E127" s="57"/>
      <c r="F127" s="58"/>
      <c r="G127" s="59"/>
      <c r="H127" s="274"/>
      <c r="I127" s="262">
        <f>SUM(I121:I126)</f>
        <v>0</v>
      </c>
      <c r="J127" s="1"/>
      <c r="K127" s="1"/>
      <c r="L127" s="1"/>
      <c r="M127" s="1"/>
      <c r="N127" s="1"/>
    </row>
    <row r="128" spans="1:14">
      <c r="A128" s="1"/>
      <c r="B128" s="550"/>
      <c r="C128" s="501" t="s">
        <v>156</v>
      </c>
      <c r="D128" s="504">
        <f>SUM(I128:I133)</f>
        <v>0</v>
      </c>
      <c r="E128" s="136"/>
      <c r="F128" s="137"/>
      <c r="G128" s="150"/>
      <c r="H128" s="276"/>
      <c r="I128" s="259">
        <f t="shared" ref="I128:I133" si="8">F128*G128</f>
        <v>0</v>
      </c>
      <c r="J128" s="1"/>
      <c r="K128" s="1"/>
      <c r="L128" s="1"/>
      <c r="M128" s="1"/>
      <c r="N128" s="1"/>
    </row>
    <row r="129" spans="1:14">
      <c r="A129" s="1"/>
      <c r="B129" s="550"/>
      <c r="C129" s="502"/>
      <c r="D129" s="505"/>
      <c r="E129" s="139"/>
      <c r="F129" s="140"/>
      <c r="G129" s="141"/>
      <c r="H129" s="277"/>
      <c r="I129" s="260">
        <f t="shared" si="8"/>
        <v>0</v>
      </c>
      <c r="J129" s="1"/>
      <c r="K129" s="1"/>
      <c r="L129" s="1"/>
      <c r="M129" s="1"/>
      <c r="N129" s="1"/>
    </row>
    <row r="130" spans="1:14">
      <c r="A130" s="1"/>
      <c r="B130" s="550"/>
      <c r="C130" s="502"/>
      <c r="D130" s="505"/>
      <c r="E130" s="139"/>
      <c r="F130" s="140"/>
      <c r="G130" s="141"/>
      <c r="H130" s="277"/>
      <c r="I130" s="260">
        <f t="shared" si="8"/>
        <v>0</v>
      </c>
      <c r="J130" s="1"/>
      <c r="K130" s="1"/>
      <c r="L130" s="1"/>
      <c r="M130" s="1"/>
      <c r="N130" s="1"/>
    </row>
    <row r="131" spans="1:14">
      <c r="A131" s="1"/>
      <c r="B131" s="550"/>
      <c r="C131" s="502"/>
      <c r="D131" s="505"/>
      <c r="E131" s="139"/>
      <c r="F131" s="140"/>
      <c r="G131" s="141"/>
      <c r="H131" s="277"/>
      <c r="I131" s="260">
        <f t="shared" si="8"/>
        <v>0</v>
      </c>
      <c r="J131" s="1"/>
      <c r="K131" s="1"/>
      <c r="L131" s="1"/>
      <c r="M131" s="1"/>
      <c r="N131" s="1"/>
    </row>
    <row r="132" spans="1:14">
      <c r="A132" s="1"/>
      <c r="B132" s="550"/>
      <c r="C132" s="502"/>
      <c r="D132" s="505"/>
      <c r="E132" s="139"/>
      <c r="F132" s="140"/>
      <c r="G132" s="141"/>
      <c r="H132" s="277"/>
      <c r="I132" s="260">
        <f t="shared" si="8"/>
        <v>0</v>
      </c>
      <c r="J132" s="1"/>
      <c r="K132" s="1"/>
      <c r="L132" s="1"/>
      <c r="M132" s="1"/>
      <c r="N132" s="1"/>
    </row>
    <row r="133" spans="1:14" ht="13.8" thickBot="1">
      <c r="A133" s="1"/>
      <c r="B133" s="550"/>
      <c r="C133" s="502"/>
      <c r="D133" s="505"/>
      <c r="E133" s="143"/>
      <c r="F133" s="144"/>
      <c r="G133" s="145"/>
      <c r="H133" s="273"/>
      <c r="I133" s="261">
        <f t="shared" si="8"/>
        <v>0</v>
      </c>
      <c r="J133" s="1"/>
      <c r="K133" s="1"/>
      <c r="L133" s="1"/>
      <c r="M133" s="1"/>
      <c r="N133" s="1"/>
    </row>
    <row r="134" spans="1:14" ht="14.4" thickTop="1" thickBot="1">
      <c r="A134" s="1"/>
      <c r="B134" s="550"/>
      <c r="C134" s="503"/>
      <c r="D134" s="506"/>
      <c r="E134" s="57"/>
      <c r="F134" s="58"/>
      <c r="G134" s="59"/>
      <c r="H134" s="274"/>
      <c r="I134" s="262">
        <f>SUM(I128:I133)</f>
        <v>0</v>
      </c>
      <c r="J134" s="1"/>
      <c r="K134" s="1"/>
      <c r="L134" s="1"/>
      <c r="M134" s="1"/>
      <c r="N134" s="1"/>
    </row>
    <row r="135" spans="1:14">
      <c r="A135" s="1"/>
      <c r="B135" s="550"/>
      <c r="C135" s="501" t="s">
        <v>150</v>
      </c>
      <c r="D135" s="504">
        <f>SUM(I135:I140)</f>
        <v>0</v>
      </c>
      <c r="E135" s="136"/>
      <c r="F135" s="137"/>
      <c r="G135" s="150"/>
      <c r="H135" s="276"/>
      <c r="I135" s="259">
        <f t="shared" ref="I135:I140" si="9">F135*G135</f>
        <v>0</v>
      </c>
      <c r="J135" s="1"/>
      <c r="K135" s="1"/>
      <c r="L135" s="1"/>
      <c r="M135" s="1"/>
      <c r="N135" s="1"/>
    </row>
    <row r="136" spans="1:14">
      <c r="A136" s="1"/>
      <c r="B136" s="550"/>
      <c r="C136" s="502"/>
      <c r="D136" s="505"/>
      <c r="E136" s="139"/>
      <c r="F136" s="140"/>
      <c r="G136" s="141"/>
      <c r="H136" s="277"/>
      <c r="I136" s="260">
        <f t="shared" si="9"/>
        <v>0</v>
      </c>
      <c r="J136" s="1"/>
      <c r="K136" s="1"/>
      <c r="L136" s="1"/>
      <c r="M136" s="1"/>
      <c r="N136" s="1"/>
    </row>
    <row r="137" spans="1:14">
      <c r="A137" s="1"/>
      <c r="B137" s="550"/>
      <c r="C137" s="502"/>
      <c r="D137" s="505"/>
      <c r="E137" s="139"/>
      <c r="F137" s="140"/>
      <c r="G137" s="141"/>
      <c r="H137" s="277"/>
      <c r="I137" s="260">
        <f t="shared" si="9"/>
        <v>0</v>
      </c>
      <c r="J137" s="1"/>
      <c r="K137" s="1"/>
      <c r="L137" s="1"/>
      <c r="M137" s="1"/>
      <c r="N137" s="1"/>
    </row>
    <row r="138" spans="1:14">
      <c r="A138" s="1"/>
      <c r="B138" s="550"/>
      <c r="C138" s="502"/>
      <c r="D138" s="505"/>
      <c r="E138" s="139"/>
      <c r="F138" s="140"/>
      <c r="G138" s="141"/>
      <c r="H138" s="277"/>
      <c r="I138" s="260">
        <f t="shared" si="9"/>
        <v>0</v>
      </c>
      <c r="J138" s="1"/>
      <c r="K138" s="1"/>
      <c r="L138" s="1"/>
      <c r="M138" s="1"/>
      <c r="N138" s="1"/>
    </row>
    <row r="139" spans="1:14">
      <c r="A139" s="1"/>
      <c r="B139" s="550"/>
      <c r="C139" s="502"/>
      <c r="D139" s="505"/>
      <c r="E139" s="139"/>
      <c r="F139" s="140"/>
      <c r="G139" s="141"/>
      <c r="H139" s="277"/>
      <c r="I139" s="260">
        <f t="shared" si="9"/>
        <v>0</v>
      </c>
      <c r="J139" s="1"/>
      <c r="K139" s="1"/>
      <c r="L139" s="1"/>
      <c r="M139" s="1"/>
      <c r="N139" s="1"/>
    </row>
    <row r="140" spans="1:14" ht="13.8" thickBot="1">
      <c r="A140" s="1"/>
      <c r="B140" s="550"/>
      <c r="C140" s="502"/>
      <c r="D140" s="505"/>
      <c r="E140" s="143"/>
      <c r="F140" s="144"/>
      <c r="G140" s="145"/>
      <c r="H140" s="273"/>
      <c r="I140" s="261">
        <f t="shared" si="9"/>
        <v>0</v>
      </c>
      <c r="J140" s="1"/>
      <c r="K140" s="1"/>
      <c r="L140" s="1"/>
      <c r="M140" s="1"/>
      <c r="N140" s="1"/>
    </row>
    <row r="141" spans="1:14">
      <c r="A141" s="1"/>
      <c r="B141" s="550"/>
      <c r="C141" s="503"/>
      <c r="D141" s="506"/>
      <c r="E141" s="57"/>
      <c r="F141" s="156"/>
      <c r="G141" s="59"/>
      <c r="H141" s="278"/>
      <c r="I141" s="262">
        <f>SUM(I135:I140)</f>
        <v>0</v>
      </c>
      <c r="J141" s="1"/>
      <c r="K141" s="1"/>
      <c r="L141" s="1"/>
      <c r="M141" s="1"/>
      <c r="N141" s="1"/>
    </row>
    <row r="142" spans="1:14">
      <c r="A142" s="1"/>
      <c r="B142" s="550"/>
      <c r="C142" s="501" t="s">
        <v>157</v>
      </c>
      <c r="D142" s="504">
        <f>SUM(I142:I147)</f>
        <v>0</v>
      </c>
      <c r="E142" s="136"/>
      <c r="F142" s="154"/>
      <c r="G142" s="155"/>
      <c r="H142" s="276"/>
      <c r="I142" s="259">
        <f t="shared" ref="I142:I147" si="10">F142*G142</f>
        <v>0</v>
      </c>
      <c r="J142" s="1"/>
      <c r="K142" s="1"/>
      <c r="L142" s="1"/>
      <c r="M142" s="1"/>
      <c r="N142" s="1"/>
    </row>
    <row r="143" spans="1:14">
      <c r="A143" s="1"/>
      <c r="B143" s="550"/>
      <c r="C143" s="502"/>
      <c r="D143" s="505"/>
      <c r="E143" s="139"/>
      <c r="F143" s="140"/>
      <c r="G143" s="141"/>
      <c r="H143" s="277"/>
      <c r="I143" s="260">
        <f t="shared" si="10"/>
        <v>0</v>
      </c>
      <c r="J143" s="1"/>
      <c r="K143" s="1"/>
      <c r="L143" s="1"/>
      <c r="M143" s="1"/>
      <c r="N143" s="1"/>
    </row>
    <row r="144" spans="1:14">
      <c r="A144" s="1"/>
      <c r="B144" s="550"/>
      <c r="C144" s="502"/>
      <c r="D144" s="505"/>
      <c r="E144" s="139"/>
      <c r="F144" s="140"/>
      <c r="G144" s="141"/>
      <c r="H144" s="277"/>
      <c r="I144" s="260">
        <f t="shared" si="10"/>
        <v>0</v>
      </c>
      <c r="J144" s="1"/>
      <c r="K144" s="1"/>
      <c r="L144" s="1"/>
      <c r="M144" s="1"/>
      <c r="N144" s="1"/>
    </row>
    <row r="145" spans="1:14">
      <c r="A145" s="1"/>
      <c r="B145" s="550"/>
      <c r="C145" s="502"/>
      <c r="D145" s="505"/>
      <c r="E145" s="139"/>
      <c r="F145" s="140"/>
      <c r="G145" s="141"/>
      <c r="H145" s="277"/>
      <c r="I145" s="260">
        <f t="shared" si="10"/>
        <v>0</v>
      </c>
      <c r="J145" s="1"/>
      <c r="K145" s="1"/>
      <c r="L145" s="1"/>
      <c r="M145" s="1"/>
      <c r="N145" s="1"/>
    </row>
    <row r="146" spans="1:14">
      <c r="A146" s="1"/>
      <c r="B146" s="550"/>
      <c r="C146" s="502"/>
      <c r="D146" s="505"/>
      <c r="E146" s="139"/>
      <c r="F146" s="140"/>
      <c r="G146" s="141"/>
      <c r="H146" s="277"/>
      <c r="I146" s="260">
        <f t="shared" si="10"/>
        <v>0</v>
      </c>
      <c r="J146" s="1"/>
      <c r="K146" s="1"/>
      <c r="L146" s="1"/>
      <c r="M146" s="1"/>
      <c r="N146" s="1"/>
    </row>
    <row r="147" spans="1:14" ht="13.8" thickBot="1">
      <c r="A147" s="1"/>
      <c r="B147" s="550"/>
      <c r="C147" s="502"/>
      <c r="D147" s="505"/>
      <c r="E147" s="143"/>
      <c r="F147" s="144"/>
      <c r="G147" s="145"/>
      <c r="H147" s="273"/>
      <c r="I147" s="261">
        <f t="shared" si="10"/>
        <v>0</v>
      </c>
      <c r="J147" s="1"/>
      <c r="K147" s="1"/>
      <c r="L147" s="1"/>
      <c r="M147" s="1"/>
      <c r="N147" s="1"/>
    </row>
    <row r="148" spans="1:14" ht="14.4" thickTop="1" thickBot="1">
      <c r="A148" s="1"/>
      <c r="B148" s="551"/>
      <c r="C148" s="503"/>
      <c r="D148" s="506"/>
      <c r="E148" s="57"/>
      <c r="F148" s="58"/>
      <c r="G148" s="59"/>
      <c r="H148" s="274"/>
      <c r="I148" s="262">
        <f>SUM(I142:I147)</f>
        <v>0</v>
      </c>
      <c r="J148" s="1"/>
      <c r="K148" s="1"/>
      <c r="L148" s="1"/>
      <c r="M148" s="1"/>
      <c r="N148" s="1"/>
    </row>
    <row r="149" spans="1:14" ht="27" customHeight="1" thickBot="1">
      <c r="A149" s="1"/>
      <c r="B149" s="547" t="s">
        <v>82</v>
      </c>
      <c r="C149" s="548"/>
      <c r="D149" s="263">
        <f>SUM(D100:D148,D67:D99)</f>
        <v>2874200</v>
      </c>
      <c r="E149" s="264"/>
      <c r="F149" s="265"/>
      <c r="G149" s="266"/>
      <c r="H149" s="266"/>
      <c r="I149" s="267"/>
      <c r="J149" s="1"/>
      <c r="K149" s="1"/>
      <c r="L149" s="1"/>
      <c r="M149" s="1"/>
      <c r="N149" s="1"/>
    </row>
    <row r="150" spans="1:14" ht="13.8" thickBot="1">
      <c r="A150" s="1"/>
      <c r="B150" s="17" t="s">
        <v>146</v>
      </c>
      <c r="C150" s="26"/>
      <c r="D150" s="26"/>
      <c r="E150" s="26"/>
      <c r="F150" s="21"/>
      <c r="G150" s="22"/>
      <c r="H150" s="22"/>
      <c r="I150" s="21"/>
      <c r="J150" s="1"/>
      <c r="K150" s="1"/>
      <c r="L150" s="1"/>
      <c r="M150" s="1"/>
      <c r="N150" s="1"/>
    </row>
    <row r="151" spans="1:14" ht="27" customHeight="1" thickBot="1">
      <c r="A151" s="1"/>
      <c r="C151" s="27"/>
      <c r="D151" s="27"/>
      <c r="E151" s="23" t="s">
        <v>147</v>
      </c>
      <c r="F151" s="544">
        <f>'3'!B5</f>
        <v>0</v>
      </c>
      <c r="G151" s="545"/>
      <c r="H151" s="545"/>
      <c r="I151" s="546"/>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Rows="0" insertRows="0"/>
  <mergeCells count="52">
    <mergeCell ref="C78:C88"/>
    <mergeCell ref="D78:D88"/>
    <mergeCell ref="C135:C141"/>
    <mergeCell ref="D135:D141"/>
    <mergeCell ref="F151:I151"/>
    <mergeCell ref="H64:I64"/>
    <mergeCell ref="C128:C134"/>
    <mergeCell ref="D128:D134"/>
    <mergeCell ref="C142:C148"/>
    <mergeCell ref="D142:D148"/>
    <mergeCell ref="B149:C149"/>
    <mergeCell ref="C67:C77"/>
    <mergeCell ref="D67:D77"/>
    <mergeCell ref="C89:C99"/>
    <mergeCell ref="D89:D99"/>
    <mergeCell ref="C121:C127"/>
    <mergeCell ref="D121:D127"/>
    <mergeCell ref="B66:B148"/>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100:C106"/>
    <mergeCell ref="C107:C113"/>
    <mergeCell ref="C114:C120"/>
    <mergeCell ref="D100:D106"/>
    <mergeCell ref="D107:D113"/>
    <mergeCell ref="D114:D120"/>
  </mergeCells>
  <phoneticPr fontId="8"/>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J35" sqref="J35"/>
    </sheetView>
  </sheetViews>
  <sheetFormatPr defaultColWidth="9" defaultRowHeight="13.2"/>
  <cols>
    <col min="1" max="1" width="2.21875" customWidth="1"/>
    <col min="2" max="2" width="5" customWidth="1"/>
    <col min="3" max="4" width="34.33203125" customWidth="1"/>
    <col min="5" max="5" width="41.21875" customWidth="1"/>
  </cols>
  <sheetData>
    <row r="1" spans="1:19">
      <c r="A1" s="1" t="s">
        <v>209</v>
      </c>
      <c r="E1" s="2" t="s">
        <v>165</v>
      </c>
    </row>
    <row r="2" spans="1:19" ht="15.6">
      <c r="B2" s="552" t="s">
        <v>83</v>
      </c>
      <c r="C2" s="552"/>
      <c r="D2" s="552"/>
      <c r="E2" s="552"/>
      <c r="F2" s="1"/>
      <c r="G2" s="1"/>
      <c r="H2" s="1"/>
    </row>
    <row r="3" spans="1:19" ht="13.8" thickBot="1">
      <c r="B3" s="1"/>
      <c r="C3" s="1"/>
      <c r="D3" s="1"/>
      <c r="E3" s="29"/>
      <c r="F3" s="1"/>
      <c r="G3" s="1"/>
      <c r="H3" s="1"/>
    </row>
    <row r="4" spans="1:19" ht="28.95" customHeight="1" thickBot="1">
      <c r="B4" s="66" t="s">
        <v>84</v>
      </c>
      <c r="C4" s="67" t="s">
        <v>216</v>
      </c>
      <c r="D4" s="67" t="s">
        <v>85</v>
      </c>
      <c r="E4" s="67" t="s">
        <v>86</v>
      </c>
      <c r="F4" s="1"/>
      <c r="G4" s="1"/>
      <c r="H4" s="1"/>
    </row>
    <row r="5" spans="1:19" ht="35.25" customHeight="1">
      <c r="B5" s="68">
        <v>1</v>
      </c>
      <c r="C5" s="69"/>
      <c r="D5" s="69"/>
      <c r="E5" s="69"/>
      <c r="F5" s="1"/>
      <c r="G5" s="1"/>
      <c r="H5" s="1"/>
    </row>
    <row r="6" spans="1:19" ht="35.25" customHeight="1">
      <c r="B6" s="48">
        <f>B5+1</f>
        <v>2</v>
      </c>
      <c r="C6" s="70"/>
      <c r="D6" s="70"/>
      <c r="E6" s="70"/>
      <c r="F6" s="1"/>
      <c r="G6" s="1"/>
      <c r="H6" s="1"/>
    </row>
    <row r="7" spans="1:19" ht="35.25" customHeight="1">
      <c r="B7" s="48">
        <f t="shared" ref="B7:B24" si="0">B6+1</f>
        <v>3</v>
      </c>
      <c r="C7" s="70"/>
      <c r="D7" s="70"/>
      <c r="E7" s="70"/>
      <c r="F7" s="1"/>
      <c r="G7" s="1"/>
      <c r="H7" s="1"/>
    </row>
    <row r="8" spans="1:19" ht="35.25" customHeight="1">
      <c r="B8" s="48">
        <f t="shared" si="0"/>
        <v>4</v>
      </c>
      <c r="C8" s="70"/>
      <c r="D8" s="70"/>
      <c r="E8" s="70"/>
      <c r="F8" s="1"/>
      <c r="G8" s="1"/>
      <c r="H8" s="1"/>
      <c r="J8" s="130"/>
      <c r="K8" s="130"/>
      <c r="L8" s="130"/>
      <c r="M8" s="130"/>
      <c r="N8" s="130"/>
      <c r="O8" s="130"/>
      <c r="P8" s="130"/>
      <c r="Q8" s="130"/>
      <c r="R8" s="130"/>
      <c r="S8" s="130"/>
    </row>
    <row r="9" spans="1:19" ht="35.25" customHeight="1">
      <c r="B9" s="48">
        <f t="shared" si="0"/>
        <v>5</v>
      </c>
      <c r="C9" s="70"/>
      <c r="D9" s="70"/>
      <c r="E9" s="70"/>
      <c r="F9" s="1"/>
      <c r="G9" s="1"/>
      <c r="H9" s="1"/>
    </row>
    <row r="10" spans="1:19" ht="35.25" customHeight="1">
      <c r="B10" s="48">
        <f t="shared" si="0"/>
        <v>6</v>
      </c>
      <c r="C10" s="70"/>
      <c r="D10" s="70"/>
      <c r="E10" s="70"/>
      <c r="F10" s="1"/>
      <c r="G10" s="1"/>
      <c r="H10" s="1"/>
    </row>
    <row r="11" spans="1:19" ht="35.25" customHeight="1">
      <c r="B11" s="48">
        <f t="shared" si="0"/>
        <v>7</v>
      </c>
      <c r="C11" s="70"/>
      <c r="D11" s="70"/>
      <c r="E11" s="70"/>
      <c r="F11" s="1"/>
      <c r="G11" s="1"/>
      <c r="H11" s="1"/>
    </row>
    <row r="12" spans="1:19" ht="35.25" customHeight="1">
      <c r="B12" s="48">
        <f t="shared" si="0"/>
        <v>8</v>
      </c>
      <c r="C12" s="70"/>
      <c r="D12" s="70"/>
      <c r="E12" s="70"/>
      <c r="F12" s="1"/>
      <c r="G12" s="1"/>
      <c r="H12" s="1"/>
    </row>
    <row r="13" spans="1:19" ht="35.25" customHeight="1">
      <c r="B13" s="48">
        <f t="shared" si="0"/>
        <v>9</v>
      </c>
      <c r="C13" s="70"/>
      <c r="D13" s="70"/>
      <c r="E13" s="70"/>
      <c r="F13" s="1"/>
      <c r="G13" s="1"/>
      <c r="H13" s="1"/>
    </row>
    <row r="14" spans="1:19" ht="35.25" customHeight="1">
      <c r="B14" s="48">
        <f t="shared" si="0"/>
        <v>10</v>
      </c>
      <c r="C14" s="70"/>
      <c r="D14" s="70"/>
      <c r="E14" s="70"/>
      <c r="F14" s="1"/>
      <c r="G14" s="1"/>
      <c r="H14" s="1"/>
    </row>
    <row r="15" spans="1:19" ht="35.25" customHeight="1">
      <c r="B15" s="48">
        <f t="shared" si="0"/>
        <v>11</v>
      </c>
      <c r="C15" s="70"/>
      <c r="D15" s="70"/>
      <c r="E15" s="70"/>
      <c r="F15" s="1"/>
      <c r="G15" s="1"/>
      <c r="H15" s="1"/>
    </row>
    <row r="16" spans="1:19" ht="35.25" customHeight="1">
      <c r="B16" s="48">
        <f t="shared" si="0"/>
        <v>12</v>
      </c>
      <c r="C16" s="70"/>
      <c r="D16" s="70"/>
      <c r="E16" s="70"/>
      <c r="F16" s="1"/>
      <c r="G16" s="1"/>
      <c r="H16" s="1"/>
    </row>
    <row r="17" spans="1:10" ht="35.25" customHeight="1">
      <c r="B17" s="48">
        <f t="shared" si="0"/>
        <v>13</v>
      </c>
      <c r="C17" s="70"/>
      <c r="D17" s="70"/>
      <c r="E17" s="70"/>
      <c r="F17" s="1"/>
      <c r="G17" s="1"/>
      <c r="H17" s="1"/>
    </row>
    <row r="18" spans="1:10" ht="35.25" customHeight="1">
      <c r="B18" s="48">
        <f t="shared" si="0"/>
        <v>14</v>
      </c>
      <c r="C18" s="70"/>
      <c r="D18" s="70"/>
      <c r="E18" s="70"/>
      <c r="F18" s="1"/>
      <c r="G18" s="1"/>
      <c r="H18" s="1"/>
    </row>
    <row r="19" spans="1:10" ht="35.25" customHeight="1">
      <c r="B19" s="48">
        <f t="shared" si="0"/>
        <v>15</v>
      </c>
      <c r="C19" s="70"/>
      <c r="D19" s="70"/>
      <c r="E19" s="70"/>
      <c r="F19" s="1"/>
      <c r="G19" s="1"/>
      <c r="H19" s="1"/>
    </row>
    <row r="20" spans="1:10" ht="35.25" customHeight="1">
      <c r="B20" s="48">
        <f t="shared" si="0"/>
        <v>16</v>
      </c>
      <c r="C20" s="70"/>
      <c r="D20" s="70"/>
      <c r="E20" s="70"/>
      <c r="F20" s="1"/>
      <c r="G20" s="1"/>
      <c r="H20" s="1"/>
    </row>
    <row r="21" spans="1:10" ht="35.25" customHeight="1">
      <c r="B21" s="48">
        <f t="shared" si="0"/>
        <v>17</v>
      </c>
      <c r="C21" s="70"/>
      <c r="D21" s="70"/>
      <c r="E21" s="70"/>
      <c r="F21" s="1"/>
      <c r="G21" s="1"/>
      <c r="H21" s="1"/>
    </row>
    <row r="22" spans="1:10" ht="35.25" customHeight="1">
      <c r="B22" s="48">
        <f t="shared" si="0"/>
        <v>18</v>
      </c>
      <c r="C22" s="70"/>
      <c r="D22" s="70"/>
      <c r="E22" s="70"/>
      <c r="F22" s="1"/>
      <c r="G22" s="1"/>
      <c r="H22" s="1"/>
    </row>
    <row r="23" spans="1:10" ht="35.25" customHeight="1">
      <c r="B23" s="48">
        <f t="shared" si="0"/>
        <v>19</v>
      </c>
      <c r="C23" s="70"/>
      <c r="D23" s="70"/>
      <c r="E23" s="70"/>
      <c r="F23" s="1"/>
      <c r="G23" s="1"/>
      <c r="H23" s="1"/>
    </row>
    <row r="24" spans="1:10" ht="35.25" customHeight="1" thickBot="1">
      <c r="B24" s="71">
        <f t="shared" si="0"/>
        <v>20</v>
      </c>
      <c r="C24" s="72"/>
      <c r="D24" s="72"/>
      <c r="E24" s="72"/>
      <c r="F24" s="1"/>
      <c r="G24" s="1"/>
      <c r="H24" s="1"/>
    </row>
    <row r="25" spans="1:10" ht="7.2" customHeight="1" thickBot="1">
      <c r="B25" s="18"/>
      <c r="C25" s="18"/>
      <c r="D25" s="18"/>
      <c r="E25" s="18"/>
      <c r="F25" s="1"/>
      <c r="G25" s="1"/>
      <c r="H25" s="1"/>
    </row>
    <row r="26" spans="1:10" ht="25.2" customHeight="1" thickBot="1">
      <c r="A26" s="1"/>
      <c r="B26" s="17"/>
      <c r="C26" s="18"/>
      <c r="D26" s="73" t="s">
        <v>147</v>
      </c>
      <c r="E26" s="131">
        <f>'3'!B5</f>
        <v>0</v>
      </c>
      <c r="F26" s="1"/>
      <c r="G26" s="1"/>
      <c r="H26" s="1"/>
      <c r="I26" s="1"/>
      <c r="J26" s="1"/>
    </row>
    <row r="27" spans="1:10">
      <c r="B27" s="74"/>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J35" sqref="J35"/>
    </sheetView>
  </sheetViews>
  <sheetFormatPr defaultColWidth="9" defaultRowHeight="13.2"/>
  <cols>
    <col min="1" max="1" width="2" customWidth="1"/>
    <col min="2" max="3" width="7.77734375" customWidth="1"/>
    <col min="4" max="8" width="17.21875" customWidth="1"/>
    <col min="9" max="9" width="15" customWidth="1"/>
  </cols>
  <sheetData>
    <row r="1" spans="1:12">
      <c r="A1" s="1" t="s">
        <v>209</v>
      </c>
      <c r="I1" s="2" t="s">
        <v>166</v>
      </c>
    </row>
    <row r="2" spans="1:12" ht="15.6">
      <c r="A2" s="1"/>
      <c r="B2" s="552" t="s">
        <v>87</v>
      </c>
      <c r="C2" s="552"/>
      <c r="D2" s="552"/>
      <c r="E2" s="552"/>
      <c r="F2" s="552"/>
      <c r="G2" s="552"/>
      <c r="H2" s="552"/>
      <c r="I2" s="552"/>
      <c r="J2" s="1"/>
      <c r="K2" s="1"/>
      <c r="L2" s="1"/>
    </row>
    <row r="3" spans="1:12" ht="15.6">
      <c r="A3" s="1"/>
      <c r="B3" s="75"/>
      <c r="C3" s="75"/>
      <c r="D3" s="75"/>
      <c r="E3" s="75"/>
      <c r="F3" s="75"/>
      <c r="G3" s="75"/>
      <c r="H3" s="75"/>
      <c r="I3" s="75"/>
      <c r="J3" s="1"/>
      <c r="K3" s="1"/>
      <c r="L3" s="1"/>
    </row>
    <row r="4" spans="1:12" ht="21.75" customHeight="1">
      <c r="A4" s="1"/>
      <c r="B4" s="129" t="s">
        <v>88</v>
      </c>
      <c r="C4" s="556"/>
      <c r="D4" s="556"/>
      <c r="E4" s="556"/>
      <c r="F4" s="1" t="s">
        <v>215</v>
      </c>
      <c r="G4" s="1"/>
      <c r="H4" s="1"/>
      <c r="I4" s="1"/>
      <c r="J4" s="1"/>
      <c r="K4" s="1"/>
      <c r="L4" s="1"/>
    </row>
    <row r="5" spans="1:12" ht="13.8" thickBot="1">
      <c r="A5" s="1"/>
      <c r="B5" s="1"/>
      <c r="C5" s="1"/>
      <c r="D5" s="1"/>
      <c r="E5" s="9"/>
      <c r="F5" s="1"/>
      <c r="G5" s="1"/>
      <c r="H5" s="1"/>
      <c r="I5" s="1"/>
      <c r="J5" s="1"/>
      <c r="K5" s="1"/>
      <c r="L5" s="1"/>
    </row>
    <row r="6" spans="1:12" ht="39" customHeight="1" thickBot="1">
      <c r="A6" s="1"/>
      <c r="B6" s="49" t="s">
        <v>89</v>
      </c>
      <c r="C6" s="76" t="s">
        <v>90</v>
      </c>
      <c r="D6" s="45" t="s">
        <v>91</v>
      </c>
      <c r="E6" s="45" t="s">
        <v>92</v>
      </c>
      <c r="F6" s="77" t="s">
        <v>93</v>
      </c>
      <c r="G6" s="45" t="s">
        <v>94</v>
      </c>
      <c r="H6" s="45" t="s">
        <v>95</v>
      </c>
      <c r="I6" s="77" t="s">
        <v>96</v>
      </c>
      <c r="J6" s="1"/>
      <c r="K6" s="1"/>
      <c r="L6" s="1"/>
    </row>
    <row r="7" spans="1:12" ht="49.5" customHeight="1">
      <c r="A7" s="1"/>
      <c r="B7" s="79">
        <v>43466</v>
      </c>
      <c r="C7" s="80" t="s">
        <v>97</v>
      </c>
      <c r="D7" s="81"/>
      <c r="E7" s="82"/>
      <c r="F7" s="81"/>
      <c r="G7" s="81"/>
      <c r="H7" s="81"/>
      <c r="I7" s="81"/>
      <c r="J7" s="1"/>
      <c r="K7" s="1"/>
      <c r="L7" s="1"/>
    </row>
    <row r="8" spans="1:12" ht="49.5" customHeight="1">
      <c r="A8" s="1"/>
      <c r="B8" s="83"/>
      <c r="C8" s="84"/>
      <c r="D8" s="85"/>
      <c r="E8" s="86"/>
      <c r="F8" s="85"/>
      <c r="G8" s="85"/>
      <c r="H8" s="85"/>
      <c r="I8" s="85"/>
      <c r="J8" s="1"/>
      <c r="K8" s="1"/>
      <c r="L8" s="1"/>
    </row>
    <row r="9" spans="1:12" ht="49.5" customHeight="1">
      <c r="A9" s="1"/>
      <c r="B9" s="83"/>
      <c r="C9" s="84"/>
      <c r="D9" s="85"/>
      <c r="E9" s="86"/>
      <c r="F9" s="85"/>
      <c r="G9" s="85"/>
      <c r="H9" s="85"/>
      <c r="I9" s="85"/>
      <c r="J9" s="1"/>
      <c r="K9" s="1"/>
      <c r="L9" s="1"/>
    </row>
    <row r="10" spans="1:12" ht="49.5" customHeight="1">
      <c r="A10" s="1"/>
      <c r="B10" s="83"/>
      <c r="C10" s="84"/>
      <c r="D10" s="85"/>
      <c r="E10" s="86"/>
      <c r="F10" s="85"/>
      <c r="G10" s="85"/>
      <c r="H10" s="85"/>
      <c r="I10" s="85"/>
      <c r="J10" s="1"/>
      <c r="K10" s="1"/>
      <c r="L10" s="1"/>
    </row>
    <row r="11" spans="1:12" ht="49.5" customHeight="1">
      <c r="A11" s="1"/>
      <c r="B11" s="83"/>
      <c r="C11" s="84"/>
      <c r="D11" s="85"/>
      <c r="E11" s="86"/>
      <c r="F11" s="85"/>
      <c r="G11" s="85"/>
      <c r="H11" s="85"/>
      <c r="I11" s="85"/>
      <c r="J11" s="1"/>
      <c r="K11" s="1"/>
      <c r="L11" s="1"/>
    </row>
    <row r="12" spans="1:12" ht="49.5" customHeight="1">
      <c r="A12" s="1"/>
      <c r="B12" s="83"/>
      <c r="C12" s="84"/>
      <c r="D12" s="85"/>
      <c r="E12" s="86"/>
      <c r="F12" s="85"/>
      <c r="G12" s="85"/>
      <c r="H12" s="85"/>
      <c r="I12" s="85"/>
      <c r="J12" s="1"/>
      <c r="K12" s="1"/>
      <c r="L12" s="1"/>
    </row>
    <row r="13" spans="1:12" ht="49.5" customHeight="1">
      <c r="A13" s="1"/>
      <c r="B13" s="83"/>
      <c r="C13" s="84"/>
      <c r="D13" s="85"/>
      <c r="E13" s="86"/>
      <c r="F13" s="85"/>
      <c r="G13" s="85"/>
      <c r="H13" s="85"/>
      <c r="I13" s="85"/>
      <c r="J13" s="1"/>
      <c r="K13" s="1"/>
      <c r="L13" s="1"/>
    </row>
    <row r="14" spans="1:12" ht="49.5" customHeight="1">
      <c r="A14" s="1"/>
      <c r="B14" s="83"/>
      <c r="C14" s="84"/>
      <c r="D14" s="85"/>
      <c r="E14" s="86"/>
      <c r="F14" s="85"/>
      <c r="G14" s="85"/>
      <c r="H14" s="85"/>
      <c r="I14" s="85"/>
      <c r="J14" s="1"/>
      <c r="K14" s="1"/>
      <c r="L14" s="1"/>
    </row>
    <row r="15" spans="1:12" ht="49.5" customHeight="1">
      <c r="A15" s="1"/>
      <c r="B15" s="83"/>
      <c r="C15" s="84"/>
      <c r="D15" s="85"/>
      <c r="E15" s="86"/>
      <c r="F15" s="85"/>
      <c r="G15" s="85"/>
      <c r="H15" s="85"/>
      <c r="I15" s="85"/>
      <c r="J15" s="1"/>
      <c r="K15" s="1"/>
      <c r="L15" s="1"/>
    </row>
    <row r="16" spans="1:12" ht="49.5" customHeight="1">
      <c r="A16" s="1"/>
      <c r="B16" s="83"/>
      <c r="C16" s="84"/>
      <c r="D16" s="85"/>
      <c r="E16" s="86"/>
      <c r="F16" s="85"/>
      <c r="G16" s="85"/>
      <c r="H16" s="85"/>
      <c r="I16" s="85"/>
      <c r="J16" s="1"/>
      <c r="K16" s="1"/>
      <c r="L16" s="1"/>
    </row>
    <row r="17" spans="1:12" ht="49.5" customHeight="1">
      <c r="A17" s="1"/>
      <c r="B17" s="83"/>
      <c r="C17" s="84"/>
      <c r="D17" s="85"/>
      <c r="E17" s="86"/>
      <c r="F17" s="85"/>
      <c r="G17" s="85"/>
      <c r="H17" s="85"/>
      <c r="I17" s="85"/>
      <c r="J17" s="1"/>
      <c r="K17" s="1"/>
      <c r="L17" s="1"/>
    </row>
    <row r="18" spans="1:12" ht="49.5" customHeight="1">
      <c r="A18" s="1"/>
      <c r="B18" s="83"/>
      <c r="C18" s="84"/>
      <c r="D18" s="85"/>
      <c r="E18" s="86"/>
      <c r="F18" s="85"/>
      <c r="G18" s="85"/>
      <c r="H18" s="85"/>
      <c r="I18" s="85"/>
      <c r="J18" s="1"/>
      <c r="K18" s="1"/>
      <c r="L18" s="1"/>
    </row>
    <row r="19" spans="1:12" ht="49.5" customHeight="1">
      <c r="A19" s="1"/>
      <c r="B19" s="83"/>
      <c r="C19" s="84"/>
      <c r="D19" s="85"/>
      <c r="E19" s="86"/>
      <c r="F19" s="85"/>
      <c r="G19" s="85"/>
      <c r="H19" s="85"/>
      <c r="I19" s="85"/>
      <c r="J19" s="1"/>
      <c r="K19" s="1"/>
      <c r="L19" s="1"/>
    </row>
    <row r="20" spans="1:12" ht="49.5" customHeight="1">
      <c r="A20" s="1"/>
      <c r="B20" s="83"/>
      <c r="C20" s="84"/>
      <c r="D20" s="85"/>
      <c r="E20" s="86"/>
      <c r="F20" s="85"/>
      <c r="G20" s="85"/>
      <c r="H20" s="85"/>
      <c r="I20" s="85"/>
      <c r="J20" s="1"/>
      <c r="K20" s="1"/>
      <c r="L20" s="1"/>
    </row>
    <row r="21" spans="1:12" ht="49.5" customHeight="1">
      <c r="A21" s="1"/>
      <c r="B21" s="83"/>
      <c r="C21" s="84"/>
      <c r="D21" s="85"/>
      <c r="E21" s="86"/>
      <c r="F21" s="85"/>
      <c r="G21" s="85"/>
      <c r="H21" s="85"/>
      <c r="I21" s="85"/>
      <c r="J21" s="1"/>
      <c r="K21" s="1"/>
      <c r="L21" s="1"/>
    </row>
    <row r="22" spans="1:12" ht="46.5" customHeight="1" thickBot="1">
      <c r="A22" s="1"/>
      <c r="B22" s="87"/>
      <c r="C22" s="88"/>
      <c r="D22" s="89"/>
      <c r="E22" s="89"/>
      <c r="F22" s="89"/>
      <c r="G22" s="89"/>
      <c r="H22" s="89"/>
      <c r="I22" s="89"/>
      <c r="J22" s="1"/>
      <c r="K22" s="1"/>
      <c r="L22" s="1"/>
    </row>
    <row r="23" spans="1:12" ht="13.8" thickBot="1">
      <c r="A23" s="1"/>
      <c r="B23" s="78" t="s">
        <v>98</v>
      </c>
      <c r="C23" s="78"/>
      <c r="D23" s="78"/>
      <c r="E23" s="78"/>
      <c r="F23" s="78"/>
      <c r="G23" s="78"/>
      <c r="H23" s="78"/>
      <c r="I23" s="78"/>
      <c r="J23" s="1"/>
      <c r="K23" s="1"/>
      <c r="L23" s="1"/>
    </row>
    <row r="24" spans="1:12" ht="25.2" customHeight="1" thickBot="1">
      <c r="A24" s="1"/>
      <c r="B24" s="17"/>
      <c r="C24" s="18"/>
      <c r="F24" s="73" t="s">
        <v>147</v>
      </c>
      <c r="G24" s="553">
        <f>'3'!B5</f>
        <v>0</v>
      </c>
      <c r="H24" s="554"/>
      <c r="I24" s="555"/>
      <c r="J24" s="1"/>
    </row>
    <row r="25" spans="1:12">
      <c r="A25" s="1"/>
      <c r="B25" s="4"/>
      <c r="C25" s="4"/>
      <c r="D25" s="1"/>
      <c r="E25" s="1"/>
      <c r="F25" s="1"/>
      <c r="G25" s="1"/>
      <c r="H25" s="1"/>
      <c r="I25" s="1"/>
      <c r="J25" s="1"/>
      <c r="K25" s="1"/>
      <c r="L25" s="1"/>
    </row>
    <row r="26" spans="1:12">
      <c r="A26" s="1"/>
      <c r="B26" s="5"/>
      <c r="C26" s="5"/>
      <c r="D26" s="1"/>
      <c r="E26" s="1"/>
      <c r="F26" s="1"/>
      <c r="G26" s="1"/>
      <c r="H26" s="1"/>
      <c r="I26" s="1"/>
      <c r="J26" s="1"/>
      <c r="K26" s="1"/>
      <c r="L26" s="1"/>
    </row>
    <row r="27" spans="1:12">
      <c r="A27" s="1"/>
      <c r="B27" s="4"/>
      <c r="C27" s="4"/>
      <c r="D27" s="1"/>
      <c r="E27" s="1"/>
      <c r="F27" s="1"/>
      <c r="G27" s="1"/>
      <c r="H27" s="1"/>
      <c r="I27" s="1"/>
      <c r="J27" s="1"/>
      <c r="K27" s="1"/>
      <c r="L27" s="1"/>
    </row>
    <row r="28" spans="1:12">
      <c r="A28" s="1"/>
      <c r="B28" s="4"/>
      <c r="C28" s="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insertRows="0"/>
  <mergeCells count="3">
    <mergeCell ref="B2:I2"/>
    <mergeCell ref="G24:I24"/>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6" sqref="D6"/>
    </sheetView>
  </sheetViews>
  <sheetFormatPr defaultColWidth="9" defaultRowHeight="13.2"/>
  <cols>
    <col min="1" max="1" width="1.6640625" customWidth="1"/>
    <col min="2" max="2" width="73" customWidth="1"/>
    <col min="3" max="3" width="13.77734375" customWidth="1"/>
    <col min="4" max="4" width="46.44140625" customWidth="1"/>
    <col min="5" max="5" width="15" customWidth="1"/>
    <col min="9" max="9" width="4.21875" customWidth="1"/>
  </cols>
  <sheetData>
    <row r="1" spans="1:10">
      <c r="A1" s="1" t="s">
        <v>209</v>
      </c>
      <c r="D1" s="2" t="s">
        <v>167</v>
      </c>
    </row>
    <row r="2" spans="1:10" ht="24" customHeight="1">
      <c r="A2" s="1"/>
      <c r="B2" s="559" t="s">
        <v>99</v>
      </c>
      <c r="C2" s="559"/>
      <c r="D2" s="559"/>
      <c r="E2" s="1"/>
      <c r="F2" s="1"/>
      <c r="G2" s="1"/>
      <c r="H2" s="1"/>
      <c r="I2" s="1"/>
      <c r="J2" s="1"/>
    </row>
    <row r="3" spans="1:10" ht="15.75" customHeight="1">
      <c r="A3" s="1"/>
      <c r="B3" s="1"/>
      <c r="C3" s="1"/>
      <c r="D3" s="1"/>
      <c r="E3" s="1"/>
      <c r="F3" s="1"/>
      <c r="G3" s="1"/>
      <c r="H3" s="1"/>
      <c r="I3" s="1"/>
      <c r="J3" s="1"/>
    </row>
    <row r="4" spans="1:10" ht="18" customHeight="1">
      <c r="A4" s="1"/>
      <c r="B4" s="90"/>
      <c r="C4" s="91" t="s">
        <v>100</v>
      </c>
      <c r="D4" s="92" t="str">
        <f>'3'!B6</f>
        <v>〒</v>
      </c>
      <c r="E4" s="1"/>
      <c r="F4" s="1"/>
      <c r="G4" s="1"/>
      <c r="H4" s="1"/>
      <c r="I4" s="1"/>
      <c r="J4" s="1"/>
    </row>
    <row r="5" spans="1:10" ht="18" customHeight="1">
      <c r="A5" s="1"/>
      <c r="D5" s="92">
        <f>'3'!B7</f>
        <v>0</v>
      </c>
      <c r="E5" s="1"/>
      <c r="F5" s="1"/>
      <c r="G5" s="1"/>
      <c r="H5" s="1"/>
      <c r="I5" s="1"/>
      <c r="J5" s="1"/>
    </row>
    <row r="6" spans="1:10" ht="18" customHeight="1">
      <c r="A6" s="1"/>
      <c r="C6" s="93" t="s">
        <v>101</v>
      </c>
      <c r="D6" s="94">
        <f>'3'!G8</f>
        <v>0</v>
      </c>
      <c r="E6" s="1"/>
      <c r="F6" s="1"/>
      <c r="G6" s="1"/>
      <c r="H6" s="1"/>
      <c r="I6" s="42"/>
      <c r="J6" s="1"/>
    </row>
    <row r="7" spans="1:10" ht="18" customHeight="1">
      <c r="A7" s="1"/>
      <c r="C7" s="91" t="s">
        <v>102</v>
      </c>
      <c r="D7" s="95">
        <f>'3'!B5</f>
        <v>0</v>
      </c>
      <c r="E7" s="1"/>
      <c r="F7" s="1"/>
      <c r="G7" s="1"/>
      <c r="H7" s="1"/>
      <c r="I7" s="1"/>
      <c r="J7" s="1"/>
    </row>
    <row r="8" spans="1:10" ht="18" customHeight="1">
      <c r="A8" s="1"/>
      <c r="C8" s="91" t="s">
        <v>103</v>
      </c>
      <c r="D8" s="95">
        <f>'3'!G4</f>
        <v>0</v>
      </c>
      <c r="E8" s="1"/>
      <c r="F8" s="1"/>
      <c r="G8" s="1"/>
      <c r="H8" s="1"/>
      <c r="I8" s="1"/>
      <c r="J8" s="1"/>
    </row>
    <row r="9" spans="1:10" ht="18" customHeight="1">
      <c r="A9" s="1"/>
      <c r="C9" s="91" t="s">
        <v>201</v>
      </c>
      <c r="D9" s="95">
        <f>'3'!G5</f>
        <v>0</v>
      </c>
      <c r="E9" s="1"/>
      <c r="F9" s="1"/>
      <c r="G9" s="1"/>
      <c r="H9" s="1"/>
      <c r="I9" s="1"/>
      <c r="J9" s="1"/>
    </row>
    <row r="10" spans="1:10" ht="18" customHeight="1">
      <c r="A10" s="1"/>
      <c r="B10" s="96"/>
      <c r="C10" s="96"/>
      <c r="D10" s="97"/>
      <c r="E10" s="98"/>
      <c r="F10" s="98"/>
      <c r="G10" s="98"/>
      <c r="H10" s="1"/>
      <c r="I10" s="1"/>
      <c r="J10" s="1"/>
    </row>
    <row r="11" spans="1:10" ht="30.75" customHeight="1">
      <c r="A11" s="1"/>
      <c r="B11" s="560" t="s">
        <v>104</v>
      </c>
      <c r="C11" s="560"/>
      <c r="D11" s="560"/>
      <c r="E11" s="1"/>
      <c r="F11" s="1"/>
      <c r="G11" s="1"/>
      <c r="H11" s="1"/>
      <c r="I11" s="1"/>
      <c r="J11" s="1"/>
    </row>
    <row r="12" spans="1:10">
      <c r="A12" s="1"/>
      <c r="B12" s="99" t="s">
        <v>206</v>
      </c>
      <c r="C12" s="100"/>
      <c r="D12" s="100"/>
      <c r="E12" s="1"/>
      <c r="F12" s="1"/>
      <c r="G12" s="1"/>
      <c r="H12" s="1"/>
      <c r="I12" s="1"/>
      <c r="J12" s="1"/>
    </row>
    <row r="13" spans="1:10" ht="21.75" customHeight="1">
      <c r="A13" s="1"/>
      <c r="B13" s="101" t="s">
        <v>105</v>
      </c>
      <c r="C13" s="101"/>
      <c r="D13" s="101"/>
      <c r="E13" s="1"/>
      <c r="F13" s="1"/>
      <c r="G13" s="1"/>
      <c r="H13" s="1"/>
      <c r="I13" s="1"/>
      <c r="J13" s="1"/>
    </row>
    <row r="14" spans="1:10" s="44" customFormat="1" ht="24.75" customHeight="1">
      <c r="A14" s="43"/>
      <c r="B14" s="557" t="s">
        <v>106</v>
      </c>
      <c r="C14" s="558"/>
      <c r="D14" s="102" t="s">
        <v>205</v>
      </c>
      <c r="E14" s="43"/>
      <c r="F14" s="43"/>
      <c r="G14" s="43"/>
      <c r="H14" s="43"/>
      <c r="I14" s="43"/>
      <c r="J14" s="43"/>
    </row>
    <row r="15" spans="1:10" s="44" customFormat="1" ht="24.75" customHeight="1">
      <c r="A15" s="43"/>
      <c r="B15" s="557" t="s">
        <v>107</v>
      </c>
      <c r="C15" s="558"/>
      <c r="D15" s="102" t="s">
        <v>205</v>
      </c>
      <c r="E15" s="43"/>
      <c r="F15" s="43"/>
      <c r="G15" s="43"/>
      <c r="H15" s="43"/>
      <c r="I15" s="43"/>
      <c r="J15" s="43"/>
    </row>
    <row r="16" spans="1:10" s="44" customFormat="1" ht="24.75" customHeight="1">
      <c r="A16" s="43"/>
      <c r="B16" s="557" t="s">
        <v>108</v>
      </c>
      <c r="C16" s="558"/>
      <c r="D16" s="102" t="s">
        <v>205</v>
      </c>
      <c r="E16" s="43"/>
      <c r="F16" s="43"/>
      <c r="G16" s="43"/>
      <c r="H16" s="43"/>
      <c r="I16" s="43"/>
      <c r="J16" s="43"/>
    </row>
    <row r="17" spans="1:10" s="44" customFormat="1" ht="24.75" customHeight="1">
      <c r="A17" s="43"/>
      <c r="B17" s="557" t="s">
        <v>109</v>
      </c>
      <c r="C17" s="558"/>
      <c r="D17" s="102" t="s">
        <v>205</v>
      </c>
      <c r="E17" s="43"/>
      <c r="F17" s="43"/>
      <c r="G17" s="43"/>
      <c r="H17" s="43"/>
      <c r="I17" s="43"/>
      <c r="J17" s="43"/>
    </row>
    <row r="18" spans="1:10">
      <c r="A18" s="1"/>
      <c r="B18" s="561" t="s">
        <v>110</v>
      </c>
      <c r="C18" s="561"/>
      <c r="D18" s="561"/>
      <c r="E18" s="1"/>
      <c r="F18" s="1"/>
      <c r="G18" s="1"/>
      <c r="H18" s="1"/>
      <c r="I18" s="1"/>
      <c r="J18" s="1"/>
    </row>
    <row r="19" spans="1:10" ht="21.75" customHeight="1">
      <c r="A19" s="1"/>
      <c r="B19" s="101" t="s">
        <v>111</v>
      </c>
      <c r="C19" s="101"/>
      <c r="D19" s="101"/>
      <c r="E19" s="1"/>
      <c r="F19" s="1"/>
      <c r="G19" s="1"/>
      <c r="H19" s="1"/>
      <c r="I19" s="1"/>
      <c r="J19" s="1"/>
    </row>
    <row r="20" spans="1:10" s="44" customFormat="1" ht="24.75" customHeight="1">
      <c r="A20" s="43"/>
      <c r="B20" s="557" t="s">
        <v>112</v>
      </c>
      <c r="C20" s="558"/>
      <c r="D20" s="102" t="s">
        <v>205</v>
      </c>
      <c r="E20" s="43"/>
      <c r="F20" s="43"/>
      <c r="G20" s="43"/>
      <c r="H20" s="43"/>
      <c r="I20" s="43"/>
      <c r="J20" s="43"/>
    </row>
    <row r="21" spans="1:10" s="44" customFormat="1" ht="24.75" customHeight="1">
      <c r="A21" s="43"/>
      <c r="B21" s="557" t="s">
        <v>113</v>
      </c>
      <c r="C21" s="558"/>
      <c r="D21" s="102" t="s">
        <v>205</v>
      </c>
      <c r="E21" s="43"/>
      <c r="F21" s="43"/>
      <c r="G21" s="43"/>
      <c r="H21" s="43"/>
      <c r="I21" s="43"/>
      <c r="J21" s="43"/>
    </row>
    <row r="22" spans="1:10" ht="21.75" customHeight="1">
      <c r="A22" s="1"/>
      <c r="B22" s="101" t="s">
        <v>114</v>
      </c>
      <c r="C22" s="101"/>
      <c r="D22" s="101"/>
      <c r="E22" s="1"/>
      <c r="F22" s="1"/>
      <c r="G22" s="1"/>
      <c r="H22" s="1"/>
      <c r="I22" s="1"/>
      <c r="J22" s="1"/>
    </row>
    <row r="23" spans="1:10" s="44" customFormat="1" ht="24.75" customHeight="1">
      <c r="A23" s="43"/>
      <c r="B23" s="557" t="s">
        <v>115</v>
      </c>
      <c r="C23" s="558"/>
      <c r="D23" s="102" t="s">
        <v>205</v>
      </c>
      <c r="E23" s="43"/>
      <c r="F23" s="43"/>
      <c r="G23" s="43"/>
      <c r="H23" s="43"/>
      <c r="I23" s="43"/>
      <c r="J23" s="43"/>
    </row>
    <row r="24" spans="1:10" s="44" customFormat="1" ht="24.75" customHeight="1">
      <c r="A24" s="43"/>
      <c r="B24" s="557" t="s">
        <v>116</v>
      </c>
      <c r="C24" s="558"/>
      <c r="D24" s="102" t="s">
        <v>205</v>
      </c>
      <c r="E24" s="43"/>
      <c r="F24" s="43"/>
      <c r="G24" s="43"/>
      <c r="H24" s="43"/>
      <c r="I24" s="43"/>
      <c r="J24" s="43"/>
    </row>
    <row r="25" spans="1:10" s="44" customFormat="1" ht="24.75" customHeight="1">
      <c r="A25" s="43"/>
      <c r="B25" s="557" t="s">
        <v>117</v>
      </c>
      <c r="C25" s="558"/>
      <c r="D25" s="102" t="s">
        <v>205</v>
      </c>
      <c r="E25" s="43"/>
      <c r="F25" s="43"/>
      <c r="G25" s="43"/>
      <c r="H25" s="43"/>
      <c r="I25" s="43"/>
      <c r="J25" s="43"/>
    </row>
    <row r="26" spans="1:10" ht="21.75" customHeight="1">
      <c r="A26" s="1"/>
      <c r="B26" s="101" t="s">
        <v>118</v>
      </c>
      <c r="C26" s="101"/>
      <c r="D26" s="101"/>
      <c r="E26" s="1"/>
      <c r="F26" s="1"/>
      <c r="G26" s="1"/>
      <c r="H26" s="1"/>
      <c r="I26" s="1"/>
      <c r="J26" s="1"/>
    </row>
    <row r="27" spans="1:10" s="44" customFormat="1" ht="24.75" customHeight="1">
      <c r="A27" s="43"/>
      <c r="B27" s="557" t="s">
        <v>119</v>
      </c>
      <c r="C27" s="558"/>
      <c r="D27" s="102" t="s">
        <v>205</v>
      </c>
      <c r="E27" s="43"/>
      <c r="F27" s="43"/>
      <c r="G27" s="43"/>
      <c r="H27" s="43"/>
      <c r="I27" s="43"/>
      <c r="J27" s="43"/>
    </row>
    <row r="28" spans="1:10" s="44" customFormat="1" ht="24.75" customHeight="1">
      <c r="A28" s="43"/>
      <c r="B28" s="557" t="s">
        <v>120</v>
      </c>
      <c r="C28" s="558"/>
      <c r="D28" s="102" t="s">
        <v>205</v>
      </c>
      <c r="E28" s="43"/>
      <c r="F28" s="43"/>
      <c r="G28" s="43"/>
      <c r="H28" s="43"/>
      <c r="I28" s="43"/>
      <c r="J28" s="43"/>
    </row>
    <row r="29" spans="1:10" s="44" customFormat="1" ht="24.75" customHeight="1">
      <c r="A29" s="43"/>
      <c r="B29" s="557" t="s">
        <v>121</v>
      </c>
      <c r="C29" s="558"/>
      <c r="D29" s="102" t="s">
        <v>205</v>
      </c>
      <c r="E29" s="43"/>
      <c r="F29" s="43"/>
      <c r="G29" s="43"/>
      <c r="H29" s="43"/>
      <c r="I29" s="43"/>
      <c r="J29" s="43"/>
    </row>
    <row r="30" spans="1:10" s="44" customFormat="1" ht="24.75" customHeight="1">
      <c r="A30" s="43"/>
      <c r="B30" s="557" t="s">
        <v>122</v>
      </c>
      <c r="C30" s="558"/>
      <c r="D30" s="102" t="s">
        <v>205</v>
      </c>
      <c r="E30" s="43"/>
      <c r="F30" s="43"/>
      <c r="G30" s="43"/>
      <c r="H30" s="43"/>
      <c r="I30" s="43"/>
      <c r="J30" s="43"/>
    </row>
    <row r="31" spans="1:10" ht="21.75" customHeight="1">
      <c r="A31" s="1"/>
      <c r="B31" s="101" t="s">
        <v>123</v>
      </c>
      <c r="C31" s="101"/>
      <c r="D31" s="101"/>
      <c r="E31" s="1"/>
      <c r="F31" s="1"/>
      <c r="G31" s="1"/>
      <c r="H31" s="1"/>
      <c r="I31" s="1"/>
      <c r="J31" s="1"/>
    </row>
    <row r="32" spans="1:10" s="44" customFormat="1" ht="24.75" customHeight="1">
      <c r="A32" s="43"/>
      <c r="B32" s="557" t="s">
        <v>124</v>
      </c>
      <c r="C32" s="558"/>
      <c r="D32" s="102" t="s">
        <v>205</v>
      </c>
      <c r="E32" s="43"/>
      <c r="F32" s="43"/>
      <c r="G32" s="43"/>
      <c r="H32" s="43"/>
      <c r="I32" s="43"/>
      <c r="J32" s="43"/>
    </row>
    <row r="33" spans="1:10" s="44" customFormat="1" ht="24.75" customHeight="1">
      <c r="A33" s="43"/>
      <c r="B33" s="557" t="s">
        <v>125</v>
      </c>
      <c r="C33" s="558"/>
      <c r="D33" s="102" t="s">
        <v>205</v>
      </c>
      <c r="E33" s="43"/>
      <c r="F33" s="43"/>
      <c r="G33" s="43"/>
      <c r="H33" s="43"/>
      <c r="I33" s="43"/>
      <c r="J33" s="43"/>
    </row>
    <row r="34" spans="1:10" s="44" customFormat="1" ht="24.75" customHeight="1">
      <c r="A34" s="43"/>
      <c r="B34" s="557" t="s">
        <v>126</v>
      </c>
      <c r="C34" s="558"/>
      <c r="D34" s="102" t="s">
        <v>205</v>
      </c>
      <c r="E34" s="43"/>
      <c r="F34" s="43"/>
      <c r="G34" s="43"/>
      <c r="H34" s="43"/>
      <c r="I34" s="43"/>
      <c r="J34" s="43"/>
    </row>
    <row r="35" spans="1:10" s="44" customFormat="1" ht="24.75" customHeight="1">
      <c r="A35" s="43"/>
      <c r="B35" s="557" t="s">
        <v>127</v>
      </c>
      <c r="C35" s="558"/>
      <c r="D35" s="102" t="s">
        <v>205</v>
      </c>
      <c r="E35" s="43"/>
      <c r="F35" s="43"/>
      <c r="G35" s="43"/>
      <c r="H35" s="43"/>
      <c r="I35" s="43"/>
      <c r="J35" s="43"/>
    </row>
    <row r="36" spans="1:10" ht="21.75" customHeight="1">
      <c r="A36" s="1"/>
      <c r="B36" s="101" t="s">
        <v>128</v>
      </c>
      <c r="C36" s="101"/>
      <c r="D36" s="1"/>
      <c r="E36" s="1"/>
      <c r="F36" s="1"/>
      <c r="G36" s="1"/>
      <c r="H36" s="1"/>
      <c r="I36" s="1"/>
      <c r="J36" s="1"/>
    </row>
    <row r="37" spans="1:10" s="44" customFormat="1" ht="24.75" customHeight="1">
      <c r="A37" s="43"/>
      <c r="B37" s="557" t="s">
        <v>129</v>
      </c>
      <c r="C37" s="558"/>
      <c r="D37" s="102" t="s">
        <v>202</v>
      </c>
      <c r="E37" s="43"/>
      <c r="F37" s="43"/>
      <c r="G37" s="43"/>
      <c r="H37" s="43"/>
      <c r="I37" s="43"/>
      <c r="J37" s="43"/>
    </row>
    <row r="38" spans="1:10" s="44" customFormat="1" ht="24.75" customHeight="1">
      <c r="A38" s="43"/>
      <c r="B38" s="557" t="s">
        <v>130</v>
      </c>
      <c r="C38" s="558"/>
      <c r="D38" s="102" t="s">
        <v>202</v>
      </c>
      <c r="E38" s="43"/>
      <c r="F38" s="43"/>
      <c r="G38" s="43"/>
      <c r="H38" s="43"/>
      <c r="I38" s="43"/>
      <c r="J38" s="43"/>
    </row>
    <row r="39" spans="1:10" s="44" customFormat="1" ht="24.75" customHeight="1">
      <c r="A39" s="43"/>
      <c r="B39" s="557" t="s">
        <v>131</v>
      </c>
      <c r="C39" s="558"/>
      <c r="D39" s="102" t="s">
        <v>202</v>
      </c>
      <c r="E39" s="43"/>
      <c r="F39" s="43"/>
      <c r="G39" s="43"/>
      <c r="H39" s="43"/>
      <c r="I39" s="43"/>
      <c r="J39" s="43"/>
    </row>
    <row r="40" spans="1:10" ht="21.75" customHeight="1">
      <c r="A40" s="1"/>
      <c r="B40" s="101" t="s">
        <v>132</v>
      </c>
      <c r="C40" s="101"/>
      <c r="D40" s="1"/>
      <c r="E40" s="1"/>
      <c r="F40" s="1"/>
      <c r="G40" s="1"/>
      <c r="H40" s="1"/>
      <c r="I40" s="1"/>
      <c r="J40" s="1"/>
    </row>
    <row r="41" spans="1:10" s="44" customFormat="1" ht="24.75" customHeight="1">
      <c r="A41" s="43"/>
      <c r="B41" s="557" t="s">
        <v>133</v>
      </c>
      <c r="C41" s="558"/>
      <c r="D41" s="102" t="s">
        <v>205</v>
      </c>
      <c r="E41" s="43"/>
      <c r="F41" s="43"/>
      <c r="G41" s="43"/>
      <c r="H41" s="43"/>
      <c r="I41" s="43"/>
      <c r="J41" s="43"/>
    </row>
    <row r="42" spans="1:10" s="44" customFormat="1" ht="24.75" customHeight="1">
      <c r="A42" s="43"/>
      <c r="B42" s="557" t="s">
        <v>134</v>
      </c>
      <c r="C42" s="558"/>
      <c r="D42" s="102" t="s">
        <v>205</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30480</xdr:rowOff>
                  </from>
                  <to>
                    <xdr:col>3</xdr:col>
                    <xdr:colOff>807720</xdr:colOff>
                    <xdr:row>13</xdr:row>
                    <xdr:rowOff>274320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1684020</xdr:colOff>
                    <xdr:row>13</xdr:row>
                    <xdr:rowOff>38100</xdr:rowOff>
                  </from>
                  <to>
                    <xdr:col>3</xdr:col>
                    <xdr:colOff>1927860</xdr:colOff>
                    <xdr:row>13</xdr:row>
                    <xdr:rowOff>289560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411480</xdr:colOff>
                    <xdr:row>12</xdr:row>
                    <xdr:rowOff>160020</xdr:rowOff>
                  </from>
                  <to>
                    <xdr:col>3</xdr:col>
                    <xdr:colOff>2247900</xdr:colOff>
                    <xdr:row>14</xdr:row>
                    <xdr:rowOff>22860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30480</xdr:rowOff>
                  </from>
                  <to>
                    <xdr:col>3</xdr:col>
                    <xdr:colOff>807720</xdr:colOff>
                    <xdr:row>14</xdr:row>
                    <xdr:rowOff>274320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1684020</xdr:colOff>
                    <xdr:row>14</xdr:row>
                    <xdr:rowOff>38100</xdr:rowOff>
                  </from>
                  <to>
                    <xdr:col>3</xdr:col>
                    <xdr:colOff>1927860</xdr:colOff>
                    <xdr:row>14</xdr:row>
                    <xdr:rowOff>289560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411480</xdr:colOff>
                    <xdr:row>13</xdr:row>
                    <xdr:rowOff>160020</xdr:rowOff>
                  </from>
                  <to>
                    <xdr:col>3</xdr:col>
                    <xdr:colOff>2247900</xdr:colOff>
                    <xdr:row>14</xdr:row>
                    <xdr:rowOff>297180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30480</xdr:rowOff>
                  </from>
                  <to>
                    <xdr:col>3</xdr:col>
                    <xdr:colOff>807720</xdr:colOff>
                    <xdr:row>15</xdr:row>
                    <xdr:rowOff>274320</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1684020</xdr:colOff>
                    <xdr:row>15</xdr:row>
                    <xdr:rowOff>38100</xdr:rowOff>
                  </from>
                  <to>
                    <xdr:col>3</xdr:col>
                    <xdr:colOff>1927860</xdr:colOff>
                    <xdr:row>15</xdr:row>
                    <xdr:rowOff>289560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411480</xdr:colOff>
                    <xdr:row>14</xdr:row>
                    <xdr:rowOff>160020</xdr:rowOff>
                  </from>
                  <to>
                    <xdr:col>3</xdr:col>
                    <xdr:colOff>2247900</xdr:colOff>
                    <xdr:row>15</xdr:row>
                    <xdr:rowOff>297180</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30480</xdr:rowOff>
                  </from>
                  <to>
                    <xdr:col>3</xdr:col>
                    <xdr:colOff>807720</xdr:colOff>
                    <xdr:row>16</xdr:row>
                    <xdr:rowOff>274320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1684020</xdr:colOff>
                    <xdr:row>16</xdr:row>
                    <xdr:rowOff>38100</xdr:rowOff>
                  </from>
                  <to>
                    <xdr:col>3</xdr:col>
                    <xdr:colOff>1927860</xdr:colOff>
                    <xdr:row>16</xdr:row>
                    <xdr:rowOff>289560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411480</xdr:colOff>
                    <xdr:row>15</xdr:row>
                    <xdr:rowOff>160020</xdr:rowOff>
                  </from>
                  <to>
                    <xdr:col>3</xdr:col>
                    <xdr:colOff>2247900</xdr:colOff>
                    <xdr:row>16</xdr:row>
                    <xdr:rowOff>297180</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411480</xdr:colOff>
                    <xdr:row>16</xdr:row>
                    <xdr:rowOff>160020</xdr:rowOff>
                  </from>
                  <to>
                    <xdr:col>3</xdr:col>
                    <xdr:colOff>2247900</xdr:colOff>
                    <xdr:row>18</xdr:row>
                    <xdr:rowOff>137160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30480</xdr:rowOff>
                  </from>
                  <to>
                    <xdr:col>3</xdr:col>
                    <xdr:colOff>807720</xdr:colOff>
                    <xdr:row>19</xdr:row>
                    <xdr:rowOff>274320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1684020</xdr:colOff>
                    <xdr:row>19</xdr:row>
                    <xdr:rowOff>38100</xdr:rowOff>
                  </from>
                  <to>
                    <xdr:col>3</xdr:col>
                    <xdr:colOff>1927860</xdr:colOff>
                    <xdr:row>19</xdr:row>
                    <xdr:rowOff>289560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411480</xdr:colOff>
                    <xdr:row>18</xdr:row>
                    <xdr:rowOff>160020</xdr:rowOff>
                  </from>
                  <to>
                    <xdr:col>3</xdr:col>
                    <xdr:colOff>2247900</xdr:colOff>
                    <xdr:row>20</xdr:row>
                    <xdr:rowOff>22860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30480</xdr:rowOff>
                  </from>
                  <to>
                    <xdr:col>3</xdr:col>
                    <xdr:colOff>807720</xdr:colOff>
                    <xdr:row>20</xdr:row>
                    <xdr:rowOff>274320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1684020</xdr:colOff>
                    <xdr:row>20</xdr:row>
                    <xdr:rowOff>38100</xdr:rowOff>
                  </from>
                  <to>
                    <xdr:col>3</xdr:col>
                    <xdr:colOff>1927860</xdr:colOff>
                    <xdr:row>20</xdr:row>
                    <xdr:rowOff>289560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411480</xdr:colOff>
                    <xdr:row>19</xdr:row>
                    <xdr:rowOff>160020</xdr:rowOff>
                  </from>
                  <to>
                    <xdr:col>3</xdr:col>
                    <xdr:colOff>2247900</xdr:colOff>
                    <xdr:row>20</xdr:row>
                    <xdr:rowOff>297180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30480</xdr:rowOff>
                  </from>
                  <to>
                    <xdr:col>3</xdr:col>
                    <xdr:colOff>807720</xdr:colOff>
                    <xdr:row>22</xdr:row>
                    <xdr:rowOff>274320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1684020</xdr:colOff>
                    <xdr:row>22</xdr:row>
                    <xdr:rowOff>38100</xdr:rowOff>
                  </from>
                  <to>
                    <xdr:col>3</xdr:col>
                    <xdr:colOff>1927860</xdr:colOff>
                    <xdr:row>22</xdr:row>
                    <xdr:rowOff>289560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411480</xdr:colOff>
                    <xdr:row>21</xdr:row>
                    <xdr:rowOff>160020</xdr:rowOff>
                  </from>
                  <to>
                    <xdr:col>3</xdr:col>
                    <xdr:colOff>2247900</xdr:colOff>
                    <xdr:row>23</xdr:row>
                    <xdr:rowOff>22860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30480</xdr:rowOff>
                  </from>
                  <to>
                    <xdr:col>3</xdr:col>
                    <xdr:colOff>807720</xdr:colOff>
                    <xdr:row>23</xdr:row>
                    <xdr:rowOff>274320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1684020</xdr:colOff>
                    <xdr:row>23</xdr:row>
                    <xdr:rowOff>38100</xdr:rowOff>
                  </from>
                  <to>
                    <xdr:col>3</xdr:col>
                    <xdr:colOff>1927860</xdr:colOff>
                    <xdr:row>23</xdr:row>
                    <xdr:rowOff>289560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411480</xdr:colOff>
                    <xdr:row>22</xdr:row>
                    <xdr:rowOff>160020</xdr:rowOff>
                  </from>
                  <to>
                    <xdr:col>3</xdr:col>
                    <xdr:colOff>2247900</xdr:colOff>
                    <xdr:row>23</xdr:row>
                    <xdr:rowOff>297180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30480</xdr:rowOff>
                  </from>
                  <to>
                    <xdr:col>3</xdr:col>
                    <xdr:colOff>807720</xdr:colOff>
                    <xdr:row>24</xdr:row>
                    <xdr:rowOff>274320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1684020</xdr:colOff>
                    <xdr:row>24</xdr:row>
                    <xdr:rowOff>38100</xdr:rowOff>
                  </from>
                  <to>
                    <xdr:col>3</xdr:col>
                    <xdr:colOff>1927860</xdr:colOff>
                    <xdr:row>24</xdr:row>
                    <xdr:rowOff>289560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411480</xdr:colOff>
                    <xdr:row>23</xdr:row>
                    <xdr:rowOff>160020</xdr:rowOff>
                  </from>
                  <to>
                    <xdr:col>3</xdr:col>
                    <xdr:colOff>2247900</xdr:colOff>
                    <xdr:row>24</xdr:row>
                    <xdr:rowOff>297180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30480</xdr:rowOff>
                  </from>
                  <to>
                    <xdr:col>3</xdr:col>
                    <xdr:colOff>807720</xdr:colOff>
                    <xdr:row>26</xdr:row>
                    <xdr:rowOff>274320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1684020</xdr:colOff>
                    <xdr:row>26</xdr:row>
                    <xdr:rowOff>38100</xdr:rowOff>
                  </from>
                  <to>
                    <xdr:col>3</xdr:col>
                    <xdr:colOff>1927860</xdr:colOff>
                    <xdr:row>26</xdr:row>
                    <xdr:rowOff>289560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411480</xdr:colOff>
                    <xdr:row>25</xdr:row>
                    <xdr:rowOff>160020</xdr:rowOff>
                  </from>
                  <to>
                    <xdr:col>3</xdr:col>
                    <xdr:colOff>2247900</xdr:colOff>
                    <xdr:row>27</xdr:row>
                    <xdr:rowOff>22860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30480</xdr:rowOff>
                  </from>
                  <to>
                    <xdr:col>3</xdr:col>
                    <xdr:colOff>807720</xdr:colOff>
                    <xdr:row>27</xdr:row>
                    <xdr:rowOff>274320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1684020</xdr:colOff>
                    <xdr:row>27</xdr:row>
                    <xdr:rowOff>38100</xdr:rowOff>
                  </from>
                  <to>
                    <xdr:col>3</xdr:col>
                    <xdr:colOff>1927860</xdr:colOff>
                    <xdr:row>27</xdr:row>
                    <xdr:rowOff>289560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411480</xdr:colOff>
                    <xdr:row>26</xdr:row>
                    <xdr:rowOff>160020</xdr:rowOff>
                  </from>
                  <to>
                    <xdr:col>3</xdr:col>
                    <xdr:colOff>2247900</xdr:colOff>
                    <xdr:row>27</xdr:row>
                    <xdr:rowOff>297180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30480</xdr:rowOff>
                  </from>
                  <to>
                    <xdr:col>3</xdr:col>
                    <xdr:colOff>807720</xdr:colOff>
                    <xdr:row>28</xdr:row>
                    <xdr:rowOff>274320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1684020</xdr:colOff>
                    <xdr:row>28</xdr:row>
                    <xdr:rowOff>38100</xdr:rowOff>
                  </from>
                  <to>
                    <xdr:col>3</xdr:col>
                    <xdr:colOff>1927860</xdr:colOff>
                    <xdr:row>28</xdr:row>
                    <xdr:rowOff>289560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411480</xdr:colOff>
                    <xdr:row>27</xdr:row>
                    <xdr:rowOff>160020</xdr:rowOff>
                  </from>
                  <to>
                    <xdr:col>3</xdr:col>
                    <xdr:colOff>2247900</xdr:colOff>
                    <xdr:row>28</xdr:row>
                    <xdr:rowOff>297180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30480</xdr:rowOff>
                  </from>
                  <to>
                    <xdr:col>3</xdr:col>
                    <xdr:colOff>807720</xdr:colOff>
                    <xdr:row>29</xdr:row>
                    <xdr:rowOff>274320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1684020</xdr:colOff>
                    <xdr:row>29</xdr:row>
                    <xdr:rowOff>38100</xdr:rowOff>
                  </from>
                  <to>
                    <xdr:col>3</xdr:col>
                    <xdr:colOff>1927860</xdr:colOff>
                    <xdr:row>29</xdr:row>
                    <xdr:rowOff>289560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411480</xdr:colOff>
                    <xdr:row>28</xdr:row>
                    <xdr:rowOff>160020</xdr:rowOff>
                  </from>
                  <to>
                    <xdr:col>3</xdr:col>
                    <xdr:colOff>2247900</xdr:colOff>
                    <xdr:row>29</xdr:row>
                    <xdr:rowOff>297180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30480</xdr:rowOff>
                  </from>
                  <to>
                    <xdr:col>3</xdr:col>
                    <xdr:colOff>807720</xdr:colOff>
                    <xdr:row>31</xdr:row>
                    <xdr:rowOff>274320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1684020</xdr:colOff>
                    <xdr:row>31</xdr:row>
                    <xdr:rowOff>38100</xdr:rowOff>
                  </from>
                  <to>
                    <xdr:col>3</xdr:col>
                    <xdr:colOff>1927860</xdr:colOff>
                    <xdr:row>31</xdr:row>
                    <xdr:rowOff>289560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411480</xdr:colOff>
                    <xdr:row>30</xdr:row>
                    <xdr:rowOff>160020</xdr:rowOff>
                  </from>
                  <to>
                    <xdr:col>3</xdr:col>
                    <xdr:colOff>2247900</xdr:colOff>
                    <xdr:row>32</xdr:row>
                    <xdr:rowOff>22860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30480</xdr:rowOff>
                  </from>
                  <to>
                    <xdr:col>3</xdr:col>
                    <xdr:colOff>807720</xdr:colOff>
                    <xdr:row>32</xdr:row>
                    <xdr:rowOff>274320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1684020</xdr:colOff>
                    <xdr:row>32</xdr:row>
                    <xdr:rowOff>38100</xdr:rowOff>
                  </from>
                  <to>
                    <xdr:col>3</xdr:col>
                    <xdr:colOff>1927860</xdr:colOff>
                    <xdr:row>32</xdr:row>
                    <xdr:rowOff>289560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411480</xdr:colOff>
                    <xdr:row>31</xdr:row>
                    <xdr:rowOff>160020</xdr:rowOff>
                  </from>
                  <to>
                    <xdr:col>3</xdr:col>
                    <xdr:colOff>2247900</xdr:colOff>
                    <xdr:row>32</xdr:row>
                    <xdr:rowOff>297180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30480</xdr:rowOff>
                  </from>
                  <to>
                    <xdr:col>3</xdr:col>
                    <xdr:colOff>807720</xdr:colOff>
                    <xdr:row>33</xdr:row>
                    <xdr:rowOff>274320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1684020</xdr:colOff>
                    <xdr:row>33</xdr:row>
                    <xdr:rowOff>38100</xdr:rowOff>
                  </from>
                  <to>
                    <xdr:col>3</xdr:col>
                    <xdr:colOff>1927860</xdr:colOff>
                    <xdr:row>33</xdr:row>
                    <xdr:rowOff>289560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411480</xdr:colOff>
                    <xdr:row>32</xdr:row>
                    <xdr:rowOff>160020</xdr:rowOff>
                  </from>
                  <to>
                    <xdr:col>3</xdr:col>
                    <xdr:colOff>2247900</xdr:colOff>
                    <xdr:row>33</xdr:row>
                    <xdr:rowOff>297180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30480</xdr:rowOff>
                  </from>
                  <to>
                    <xdr:col>3</xdr:col>
                    <xdr:colOff>807720</xdr:colOff>
                    <xdr:row>34</xdr:row>
                    <xdr:rowOff>274320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1684020</xdr:colOff>
                    <xdr:row>34</xdr:row>
                    <xdr:rowOff>38100</xdr:rowOff>
                  </from>
                  <to>
                    <xdr:col>3</xdr:col>
                    <xdr:colOff>1927860</xdr:colOff>
                    <xdr:row>34</xdr:row>
                    <xdr:rowOff>289560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411480</xdr:colOff>
                    <xdr:row>33</xdr:row>
                    <xdr:rowOff>160020</xdr:rowOff>
                  </from>
                  <to>
                    <xdr:col>3</xdr:col>
                    <xdr:colOff>2247900</xdr:colOff>
                    <xdr:row>34</xdr:row>
                    <xdr:rowOff>297180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30480</xdr:rowOff>
                  </from>
                  <to>
                    <xdr:col>3</xdr:col>
                    <xdr:colOff>807720</xdr:colOff>
                    <xdr:row>40</xdr:row>
                    <xdr:rowOff>274320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1684020</xdr:colOff>
                    <xdr:row>40</xdr:row>
                    <xdr:rowOff>38100</xdr:rowOff>
                  </from>
                  <to>
                    <xdr:col>3</xdr:col>
                    <xdr:colOff>1927860</xdr:colOff>
                    <xdr:row>40</xdr:row>
                    <xdr:rowOff>289560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411480</xdr:colOff>
                    <xdr:row>39</xdr:row>
                    <xdr:rowOff>160020</xdr:rowOff>
                  </from>
                  <to>
                    <xdr:col>3</xdr:col>
                    <xdr:colOff>2247900</xdr:colOff>
                    <xdr:row>41</xdr:row>
                    <xdr:rowOff>22860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30480</xdr:rowOff>
                  </from>
                  <to>
                    <xdr:col>3</xdr:col>
                    <xdr:colOff>807720</xdr:colOff>
                    <xdr:row>41</xdr:row>
                    <xdr:rowOff>274320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1684020</xdr:colOff>
                    <xdr:row>41</xdr:row>
                    <xdr:rowOff>38100</xdr:rowOff>
                  </from>
                  <to>
                    <xdr:col>3</xdr:col>
                    <xdr:colOff>1927860</xdr:colOff>
                    <xdr:row>41</xdr:row>
                    <xdr:rowOff>289560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411480</xdr:colOff>
                    <xdr:row>40</xdr:row>
                    <xdr:rowOff>160020</xdr:rowOff>
                  </from>
                  <to>
                    <xdr:col>3</xdr:col>
                    <xdr:colOff>2247900</xdr:colOff>
                    <xdr:row>41</xdr:row>
                    <xdr:rowOff>297180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30480</xdr:rowOff>
                  </from>
                  <to>
                    <xdr:col>3</xdr:col>
                    <xdr:colOff>640080</xdr:colOff>
                    <xdr:row>36</xdr:row>
                    <xdr:rowOff>274320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1242060</xdr:colOff>
                    <xdr:row>36</xdr:row>
                    <xdr:rowOff>38100</xdr:rowOff>
                  </from>
                  <to>
                    <xdr:col>3</xdr:col>
                    <xdr:colOff>1455420</xdr:colOff>
                    <xdr:row>36</xdr:row>
                    <xdr:rowOff>289560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1988820</xdr:colOff>
                    <xdr:row>36</xdr:row>
                    <xdr:rowOff>30480</xdr:rowOff>
                  </from>
                  <to>
                    <xdr:col>3</xdr:col>
                    <xdr:colOff>2209800</xdr:colOff>
                    <xdr:row>36</xdr:row>
                    <xdr:rowOff>274320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106680</xdr:rowOff>
                  </from>
                  <to>
                    <xdr:col>3</xdr:col>
                    <xdr:colOff>2651760</xdr:colOff>
                    <xdr:row>37</xdr:row>
                    <xdr:rowOff>7620</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30480</xdr:rowOff>
                  </from>
                  <to>
                    <xdr:col>3</xdr:col>
                    <xdr:colOff>640080</xdr:colOff>
                    <xdr:row>37</xdr:row>
                    <xdr:rowOff>274320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1242060</xdr:colOff>
                    <xdr:row>37</xdr:row>
                    <xdr:rowOff>30480</xdr:rowOff>
                  </from>
                  <to>
                    <xdr:col>3</xdr:col>
                    <xdr:colOff>1455420</xdr:colOff>
                    <xdr:row>37</xdr:row>
                    <xdr:rowOff>274320</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2011680</xdr:colOff>
                    <xdr:row>37</xdr:row>
                    <xdr:rowOff>30480</xdr:rowOff>
                  </from>
                  <to>
                    <xdr:col>3</xdr:col>
                    <xdr:colOff>2232660</xdr:colOff>
                    <xdr:row>37</xdr:row>
                    <xdr:rowOff>274320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106680</xdr:rowOff>
                  </from>
                  <to>
                    <xdr:col>3</xdr:col>
                    <xdr:colOff>2651760</xdr:colOff>
                    <xdr:row>37</xdr:row>
                    <xdr:rowOff>289560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426720</xdr:colOff>
                    <xdr:row>38</xdr:row>
                    <xdr:rowOff>22860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1264920</xdr:colOff>
                    <xdr:row>38</xdr:row>
                    <xdr:rowOff>38100</xdr:rowOff>
                  </from>
                  <to>
                    <xdr:col>3</xdr:col>
                    <xdr:colOff>1485900</xdr:colOff>
                    <xdr:row>38</xdr:row>
                    <xdr:rowOff>289560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2004060</xdr:colOff>
                    <xdr:row>38</xdr:row>
                    <xdr:rowOff>30480</xdr:rowOff>
                  </from>
                  <to>
                    <xdr:col>3</xdr:col>
                    <xdr:colOff>2217420</xdr:colOff>
                    <xdr:row>38</xdr:row>
                    <xdr:rowOff>274320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106680</xdr:rowOff>
                  </from>
                  <to>
                    <xdr:col>3</xdr:col>
                    <xdr:colOff>2651760</xdr:colOff>
                    <xdr:row>38</xdr:row>
                    <xdr:rowOff>289560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106680</xdr:rowOff>
                  </from>
                  <to>
                    <xdr:col>3</xdr:col>
                    <xdr:colOff>2651760</xdr:colOff>
                    <xdr:row>40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2023-06-08T07:06:29Z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