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DD121172-5BC5-4A45-A1B6-5E162F205F54}" xr6:coauthVersionLast="47" xr6:coauthVersionMax="47" xr10:uidLastSave="{00000000-0000-0000-0000-000000000000}"/>
  <bookViews>
    <workbookView xWindow="3315" yWindow="225" windowWidth="21225" windowHeight="1522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'4'!$A$1:$N$90</definedName>
    <definedName name="_xlnm.Print_Area" localSheetId="4">'5'!$A$1:$I$150</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0" i="5" l="1"/>
  <c r="I77" i="6"/>
  <c r="I78" i="6"/>
  <c r="I79" i="6"/>
  <c r="I80" i="6"/>
  <c r="I76" i="6"/>
  <c r="I140" i="6"/>
  <c r="I139" i="6"/>
  <c r="I138" i="6"/>
  <c r="I137" i="6"/>
  <c r="D135" i="6" s="1"/>
  <c r="I136" i="6"/>
  <c r="I135" i="6"/>
  <c r="I75" i="6"/>
  <c r="I74" i="6"/>
  <c r="I73" i="6"/>
  <c r="I72" i="6"/>
  <c r="I71" i="6"/>
  <c r="D71" i="6" l="1"/>
  <c r="I141" i="6"/>
  <c r="I81" i="6"/>
  <c r="D6" i="10" l="1"/>
  <c r="L43" i="5"/>
  <c r="L44" i="5"/>
  <c r="L45" i="5"/>
  <c r="L46" i="5"/>
  <c r="L47" i="5"/>
  <c r="L48" i="5"/>
  <c r="L42" i="5"/>
  <c r="L72" i="5" l="1"/>
  <c r="M72" i="5" s="1"/>
  <c r="L71" i="5"/>
  <c r="M71" i="5" s="1"/>
  <c r="L70" i="5"/>
  <c r="M70" i="5" s="1"/>
  <c r="L69" i="5"/>
  <c r="M69" i="5" s="1"/>
  <c r="L68" i="5"/>
  <c r="M68" i="5" s="1"/>
  <c r="L67" i="5"/>
  <c r="M67" i="5" s="1"/>
  <c r="L66" i="5"/>
  <c r="M66" i="5" s="1"/>
  <c r="L65" i="5"/>
  <c r="M65" i="5" s="1"/>
  <c r="L64" i="5"/>
  <c r="M64" i="5" s="1"/>
  <c r="L63" i="5"/>
  <c r="M63" i="5" s="1"/>
  <c r="L62" i="5"/>
  <c r="M43" i="5"/>
  <c r="M44" i="5"/>
  <c r="M46" i="5"/>
  <c r="M47" i="5"/>
  <c r="M48" i="5"/>
  <c r="L50" i="5"/>
  <c r="M50" i="5" s="1"/>
  <c r="L51" i="5"/>
  <c r="L52" i="5"/>
  <c r="M52" i="5" s="1"/>
  <c r="L53" i="5"/>
  <c r="M53" i="5" s="1"/>
  <c r="L54" i="5"/>
  <c r="M54" i="5" s="1"/>
  <c r="L55" i="5"/>
  <c r="M55" i="5" s="1"/>
  <c r="L56" i="5"/>
  <c r="M56" i="5" s="1"/>
  <c r="L57" i="5"/>
  <c r="M57" i="5" s="1"/>
  <c r="L58" i="5"/>
  <c r="M58" i="5" s="1"/>
  <c r="L60" i="5"/>
  <c r="M60" i="5" s="1"/>
  <c r="L59" i="5"/>
  <c r="M59" i="5" s="1"/>
  <c r="M45" i="5"/>
  <c r="L40" i="5"/>
  <c r="M40" i="5" s="1"/>
  <c r="L39" i="5"/>
  <c r="M39" i="5" s="1"/>
  <c r="L38" i="5"/>
  <c r="M38" i="5" s="1"/>
  <c r="L37" i="5"/>
  <c r="M37" i="5" s="1"/>
  <c r="L36" i="5"/>
  <c r="M36" i="5" s="1"/>
  <c r="L35" i="5"/>
  <c r="M35" i="5" s="1"/>
  <c r="L34" i="5"/>
  <c r="L31" i="5"/>
  <c r="M31" i="5" s="1"/>
  <c r="L30" i="5"/>
  <c r="M30" i="5" s="1"/>
  <c r="L29" i="5"/>
  <c r="M29" i="5" s="1"/>
  <c r="L28" i="5"/>
  <c r="M28" i="5" s="1"/>
  <c r="L27" i="5"/>
  <c r="M27" i="5" s="1"/>
  <c r="L26" i="5"/>
  <c r="M26" i="5" s="1"/>
  <c r="L25" i="5"/>
  <c r="M25" i="5" s="1"/>
  <c r="L24" i="5"/>
  <c r="M24" i="5" s="1"/>
  <c r="L23" i="5"/>
  <c r="M23" i="5" s="1"/>
  <c r="L22" i="5"/>
  <c r="M22" i="5" s="1"/>
  <c r="L21" i="5"/>
  <c r="M21" i="5" s="1"/>
  <c r="L20" i="5"/>
  <c r="L18" i="5"/>
  <c r="M18" i="5" s="1"/>
  <c r="L17" i="5"/>
  <c r="M17" i="5" s="1"/>
  <c r="L16" i="5"/>
  <c r="M16" i="5" s="1"/>
  <c r="L15" i="5"/>
  <c r="M15" i="5" s="1"/>
  <c r="L14" i="5"/>
  <c r="M14" i="5" s="1"/>
  <c r="L13" i="5"/>
  <c r="M13" i="5" s="1"/>
  <c r="L12" i="5"/>
  <c r="M12" i="5" s="1"/>
  <c r="L11" i="5"/>
  <c r="M11" i="5" s="1"/>
  <c r="L10" i="5"/>
  <c r="M10" i="5" s="1"/>
  <c r="L9" i="5"/>
  <c r="M9" i="5" s="1"/>
  <c r="M8" i="5"/>
  <c r="L8" i="5"/>
  <c r="L7" i="5"/>
  <c r="J42" i="14"/>
  <c r="G154" i="1"/>
  <c r="C95" i="1"/>
  <c r="C93" i="1"/>
  <c r="C92" i="1"/>
  <c r="E155" i="1"/>
  <c r="E154" i="1"/>
  <c r="C155" i="1"/>
  <c r="C154" i="1"/>
  <c r="L32" i="5" l="1"/>
  <c r="M62" i="5"/>
  <c r="M73" i="5" s="1"/>
  <c r="L73" i="5"/>
  <c r="M51" i="5"/>
  <c r="M61" i="5" s="1"/>
  <c r="L61" i="5"/>
  <c r="M34" i="5"/>
  <c r="L49" i="5"/>
  <c r="L19" i="5"/>
  <c r="N77" i="5"/>
  <c r="M42" i="5"/>
  <c r="M20" i="5"/>
  <c r="M32" i="5" s="1"/>
  <c r="M7" i="5"/>
  <c r="M19" i="5" s="1"/>
  <c r="E95" i="1"/>
  <c r="L74" i="5" l="1"/>
  <c r="M49" i="5"/>
  <c r="N33" i="5" s="1"/>
  <c r="N20" i="5"/>
  <c r="I98" i="6"/>
  <c r="I97" i="6"/>
  <c r="I96" i="6"/>
  <c r="I95" i="6"/>
  <c r="I94" i="6"/>
  <c r="I93" i="6"/>
  <c r="M74" i="5" l="1"/>
  <c r="N76" i="5" s="1"/>
  <c r="N7" i="5"/>
  <c r="N50" i="5"/>
  <c r="N62" i="5"/>
  <c r="D93" i="6"/>
  <c r="I99" i="6"/>
  <c r="N74" i="5" l="1"/>
  <c r="N75" i="5" s="1"/>
  <c r="D8" i="10"/>
  <c r="D9" i="10"/>
  <c r="D7" i="10"/>
  <c r="D5" i="10"/>
  <c r="D4" i="10"/>
  <c r="J40" i="14"/>
  <c r="J12" i="14"/>
  <c r="J10" i="14"/>
  <c r="J8" i="14"/>
  <c r="J41" i="14"/>
  <c r="B79" i="5"/>
  <c r="I42" i="6"/>
  <c r="I36" i="6"/>
  <c r="I30" i="6"/>
  <c r="I24" i="6"/>
  <c r="I18" i="6"/>
  <c r="I147" i="6"/>
  <c r="I146" i="6"/>
  <c r="I145" i="6"/>
  <c r="I144" i="6"/>
  <c r="I143" i="6"/>
  <c r="I142"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9" i="5" l="1"/>
  <c r="R78" i="5"/>
  <c r="H32" i="14" s="1"/>
  <c r="D60" i="6"/>
  <c r="D100" i="6"/>
  <c r="D114" i="6"/>
  <c r="D128" i="6"/>
  <c r="D82" i="6"/>
  <c r="D107" i="6"/>
  <c r="D121" i="6"/>
  <c r="D142" i="6"/>
  <c r="D7" i="6"/>
  <c r="I21" i="6"/>
  <c r="D22" i="6"/>
  <c r="I33" i="6"/>
  <c r="D34" i="6"/>
  <c r="I45" i="6"/>
  <c r="I15" i="6"/>
  <c r="D16" i="6"/>
  <c r="D28" i="6"/>
  <c r="D40" i="6"/>
  <c r="I27" i="6"/>
  <c r="I39" i="6"/>
  <c r="I70" i="6"/>
  <c r="I92" i="6"/>
  <c r="I106" i="6"/>
  <c r="I113" i="6"/>
  <c r="I120" i="6"/>
  <c r="I127" i="6"/>
  <c r="I134" i="6"/>
  <c r="I148" i="6"/>
  <c r="D46" i="6" l="1"/>
  <c r="D149"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FD3A4BFF-A91F-4120-87BC-697A9DB8BB6B}">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3E9A93DC-CBE4-4A16-84D1-E801A1E2B4F3}">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<sst xmlns="http://schemas.openxmlformats.org/spreadsheetml/2006/main" count="348" uniqueCount="275">
  <si>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</si>
  <si>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</si>
  <si>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</si>
  <si>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</si>
  <si>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</si>
  <si>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</si>
  <si>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</si>
  <si>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</si>
  <si>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</si>
  <si>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</si>
  <si>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</si>
  <si>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　令和　年　　月　　日（　）　</t>
    <rPh sb="1" eb="2">
      <t>レイ</t>
    </rPh>
    <rPh sb="2" eb="3">
      <t>ワ</t>
    </rPh>
    <rPh sb="4" eb="5">
      <t>ネン</t>
    </rPh>
    <phoneticPr fontId="7"/>
  </si>
  <si>
    <t>～</t>
    <phoneticPr fontId="7"/>
  </si>
  <si>
    <t>　令和　年　　月　　日（　）</t>
    <phoneticPr fontId="7"/>
  </si>
  <si>
    <t>共催者及び
その役割</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</si>
  <si>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</si>
  <si>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</si>
  <si>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</si>
  <si>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</si>
  <si>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</si>
  <si>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</si>
  <si>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</si>
  <si>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</si>
  <si>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</si>
  <si>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</si>
  <si>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</si>
  <si>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</si>
  <si>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</si>
  <si>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</si>
  <si>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</si>
  <si>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</si>
  <si>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</si>
  <si>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</si>
  <si>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</si>
  <si>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</si>
  <si>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</si>
  <si>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</si>
  <si>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</si>
  <si>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</si>
  <si>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</si>
  <si>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</si>
  <si>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</si>
  <si>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</si>
  <si>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</si>
  <si>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</si>
  <si>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</si>
  <si>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</si>
  <si>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</si>
  <si>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</si>
  <si>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</si>
  <si>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</si>
  <si>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7"/>
  </si>
  <si>
    <t>項 目</t>
  </si>
  <si>
    <t>内　　訳</t>
  </si>
  <si>
    <t>金　額(円)</t>
  </si>
  <si>
    <t>補助対象経費</t>
  </si>
  <si>
    <t>会場費・会場設営費</t>
    <phoneticPr fontId="7"/>
  </si>
  <si>
    <t>旅費</t>
  </si>
  <si>
    <t>運搬費</t>
  </si>
  <si>
    <t>補助対象経費計(A)</t>
  </si>
  <si>
    <t>（A）のうち消費税非課税・不課税となる補助対象経費の額（B）</t>
  </si>
  <si>
    <t>【参考】渡航費・宿泊費に係る対象経費との差額分</t>
    <phoneticPr fontId="7"/>
  </si>
  <si>
    <t>収　入　の　部</t>
  </si>
  <si>
    <t>項　　目</t>
  </si>
  <si>
    <t>内　　　　　　　訳</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</si>
  <si>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</si>
  <si>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</si>
  <si>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</si>
  <si>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</si>
  <si>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</si>
  <si>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</si>
  <si>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</si>
  <si>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</si>
  <si>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</si>
  <si>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</si>
  <si>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</si>
  <si>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</si>
  <si>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</si>
  <si>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</si>
  <si>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</si>
  <si>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</si>
  <si>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</si>
  <si>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</si>
  <si>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</si>
  <si>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</si>
  <si>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</si>
  <si>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</si>
  <si>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</si>
  <si>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</si>
  <si>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</si>
  <si>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</si>
  <si>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</si>
  <si>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</si>
  <si>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</si>
  <si>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</si>
  <si>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</si>
  <si>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</si>
  <si>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</si>
  <si>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</si>
  <si>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</si>
  <si>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</si>
  <si>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</si>
  <si>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</si>
  <si>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</si>
  <si>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</si>
  <si>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</si>
  <si>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</si>
  <si>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</si>
  <si>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</si>
  <si>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</si>
  <si>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</si>
  <si>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</si>
  <si>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</si>
  <si>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</si>
  <si>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</si>
  <si>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</si>
  <si>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</si>
  <si>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</si>
  <si>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</si>
  <si>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</si>
  <si>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</si>
  <si>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</si>
  <si>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</si>
  <si>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</si>
  <si>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</si>
  <si>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</si>
  <si>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消費税が非課税・不課税（海外での支払）となる経費については，＊を付してください。　</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</si>
  <si>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</si>
  <si>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</si>
  <si>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</si>
  <si>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</si>
  <si>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</si>
  <si>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</si>
  <si>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</si>
  <si>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</si>
  <si>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</si>
  <si>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</si>
  <si>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</si>
  <si>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</si>
  <si>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</si>
  <si>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</si>
  <si>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</si>
  <si>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</si>
  <si>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</si>
  <si>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</si>
  <si>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</si>
  <si>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</si>
  <si>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</si>
  <si>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</si>
  <si>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③</t>
    <phoneticPr fontId="7"/>
  </si>
  <si>
    <t>④</t>
    <phoneticPr fontId="7"/>
  </si>
  <si>
    <t>⑤ー１</t>
    <phoneticPr fontId="7"/>
  </si>
  <si>
    <t>⑤ー２</t>
    <phoneticPr fontId="7"/>
  </si>
  <si>
    <t>⑥</t>
    <phoneticPr fontId="7"/>
  </si>
  <si>
    <t>⑦</t>
    <phoneticPr fontId="7"/>
  </si>
  <si>
    <t>⑧</t>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</si>
  <si>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</si>
  <si>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</si>
  <si>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</si>
  <si>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</si>
  <si>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</si>
  <si>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</si>
  <si>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</si>
  <si>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</si>
  <si>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例）国際運搬費　5,000ドル（1ドル110円）</t>
    <rPh sb="0" eb="1">
      <t>レイ</t>
    </rPh>
    <phoneticPr fontId="7"/>
  </si>
  <si>
    <t>　例）作品運搬費（〇〇運輸）</t>
    <rPh sb="1" eb="2">
      <t>レイ</t>
    </rPh>
    <rPh sb="3" eb="5">
      <t>サクヒン</t>
    </rPh>
    <rPh sb="5" eb="8">
      <t>ウンパンヒ</t>
    </rPh>
    <rPh sb="11" eb="13">
      <t>ウンユ</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</si>
  <si>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</si>
  <si>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</si>
  <si>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</si>
  <si>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</si>
  <si>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</si>
  <si>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</si>
  <si>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</si>
  <si>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</si>
  <si>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</si>
  <si>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</si>
  <si>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</si>
  <si>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</si>
  <si>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</si>
  <si>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 xml:space="preserve"> 担当者   所属
          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</si>
  <si>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</si>
  <si>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</si>
  <si>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</si>
  <si>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</si>
  <si>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</si>
  <si>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</si>
  <si>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t xml:space="preserve">             課税事業者　  　　　　     免税事業者・簡易課税事業者</t>
    <phoneticPr fontId="7"/>
  </si>
  <si>
    <t>○事業計画書</t>
    <rPh sb="1" eb="3">
      <t>ジギョウ</t>
    </rPh>
    <rPh sb="3" eb="6">
      <t>ケイカクショ</t>
    </rPh>
    <phoneticPr fontId="7"/>
  </si>
  <si>
    <t>企画展等の概要</t>
    <rPh sb="0" eb="3">
      <t>キカクテン</t>
    </rPh>
    <rPh sb="3" eb="4">
      <t>トウ</t>
    </rPh>
    <rPh sb="5" eb="7">
      <t>ガイヨウ</t>
    </rPh>
    <phoneticPr fontId="7"/>
  </si>
  <si>
    <t>海外への情報発信の取組等</t>
    <rPh sb="0" eb="2">
      <t>カイガイ</t>
    </rPh>
    <rPh sb="4" eb="6">
      <t>ジョウホウ</t>
    </rPh>
    <rPh sb="6" eb="8">
      <t>ハッシン</t>
    </rPh>
    <rPh sb="9" eb="11">
      <t>トリクミ</t>
    </rPh>
    <rPh sb="11" eb="12">
      <t>トウ</t>
    </rPh>
    <phoneticPr fontId="7"/>
  </si>
  <si>
    <t>※共催者等がいる場合には，共催者名及びその役割を記載してください。</t>
    <phoneticPr fontId="7"/>
  </si>
  <si>
    <t>作品制作費</t>
    <rPh sb="0" eb="2">
      <t>サクヒン</t>
    </rPh>
    <rPh sb="2" eb="5">
      <t>セイサクヒ</t>
    </rPh>
    <phoneticPr fontId="7"/>
  </si>
  <si>
    <t>入場料収入　</t>
    <rPh sb="0" eb="3">
      <t>ニュウジョウリョウ</t>
    </rPh>
    <phoneticPr fontId="7"/>
  </si>
  <si>
    <t>作品借料費</t>
    <rPh sb="2" eb="4">
      <t>シャクリョウ</t>
    </rPh>
    <phoneticPr fontId="7"/>
  </si>
  <si>
    <t>国際拠点化推進支援</t>
    <phoneticPr fontId="7"/>
  </si>
  <si>
    <t>イベント名称</t>
    <phoneticPr fontId="7"/>
  </si>
  <si>
    <t>※実施するイベントの名称，会場名（都市名）等を記載してください。</t>
    <phoneticPr fontId="7"/>
  </si>
  <si>
    <t>イベント
開催期間</t>
    <phoneticPr fontId="7"/>
  </si>
  <si>
    <t>〈イベントの趣旨・目的〉</t>
    <phoneticPr fontId="7"/>
  </si>
  <si>
    <t xml:space="preserve"> 〈世界的なアートカレンダーにおける位置付け（現状と目標）〉</t>
    <phoneticPr fontId="7"/>
  </si>
  <si>
    <t>〈イベント内容〉</t>
    <phoneticPr fontId="7"/>
  </si>
  <si>
    <t>※イベントの主催者，分野・テーマ，来場者見込み数，会場の広さなど，具体的に記載してください。</t>
    <phoneticPr fontId="7"/>
  </si>
  <si>
    <t>〈イベントのターゲット層〉</t>
    <rPh sb="11" eb="12">
      <t>ソウ</t>
    </rPh>
    <phoneticPr fontId="7"/>
  </si>
  <si>
    <t>〈ターゲット獲得のための戦略〉</t>
    <rPh sb="6" eb="8">
      <t>カクトク</t>
    </rPh>
    <rPh sb="12" eb="14">
      <t>センリャク</t>
    </rPh>
    <phoneticPr fontId="7"/>
  </si>
  <si>
    <t>〈出演予定アーティスト・ギャラリー〉</t>
    <phoneticPr fontId="7"/>
  </si>
  <si>
    <t>（国内）</t>
    <rPh sb="1" eb="3">
      <t>コクナイ</t>
    </rPh>
    <phoneticPr fontId="7"/>
  </si>
  <si>
    <t>（海外）</t>
    <rPh sb="1" eb="3">
      <t>カイガイ</t>
    </rPh>
    <phoneticPr fontId="7"/>
  </si>
  <si>
    <t>イベントのキュレーター，
ディレクター等</t>
    <rPh sb="19" eb="20">
      <t>トウ</t>
    </rPh>
    <phoneticPr fontId="7"/>
  </si>
  <si>
    <t>※イベントのキュレーター，ディレクター等の役職，氏名，略歴を記載してください。</t>
    <rPh sb="27" eb="29">
      <t>リャクレキ</t>
    </rPh>
    <phoneticPr fontId="7"/>
  </si>
  <si>
    <t>※企画展の情報を海外のメディアで発信するなど，海外における情報発信の取組等を記載してください。</t>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</si>
  <si>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7"/>
  </si>
  <si>
    <t>※今回この補助金を得ることにより，我が国の国際発信力が高まる，あるいは我が国の現代美術作家の国際的な評価が高まる理由を記載してください。</t>
    <phoneticPr fontId="7"/>
  </si>
  <si>
    <t>②-1</t>
    <phoneticPr fontId="7"/>
  </si>
  <si>
    <t>②-2</t>
    <phoneticPr fontId="7"/>
  </si>
  <si>
    <t xml:space="preserve">            年　　　　　　月</t>
    <phoneticPr fontId="7"/>
  </si>
  <si>
    <t>アートイベント等
実施実績</t>
    <phoneticPr fontId="7"/>
  </si>
  <si>
    <t>雑役務費</t>
    <rPh sb="0" eb="1">
      <t>ザツ</t>
    </rPh>
    <rPh sb="1" eb="4">
      <t>エキムヒ</t>
    </rPh>
    <phoneticPr fontId="7"/>
  </si>
  <si>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7"/>
  </si>
  <si>
    <t>令和</t>
    <rPh sb="0" eb="1">
      <t>レイ</t>
    </rPh>
    <rPh sb="1" eb="2">
      <t>ワ</t>
    </rPh>
    <phoneticPr fontId="7"/>
  </si>
  <si>
    <t>年</t>
    <rPh sb="0" eb="1">
      <t>ネン</t>
    </rPh>
    <phoneticPr fontId="7"/>
  </si>
  <si>
    <t>月</t>
    <rPh sb="0" eb="1">
      <t>ガツ</t>
    </rPh>
    <phoneticPr fontId="7"/>
  </si>
  <si>
    <t>日</t>
    <rPh sb="0" eb="1">
      <t>ヒ</t>
    </rPh>
    <phoneticPr fontId="7"/>
  </si>
  <si>
    <t>氏名（通称等）</t>
    <rPh sb="3" eb="6">
      <t>ツウショウトウ</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</si>
  <si>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</si>
  <si>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（←申請書に反映）</t>
    <rPh sb="2" eb="5">
      <t>シンセイショ</t>
    </rPh>
    <rPh sb="6" eb="8">
      <t>ハンエイ</t>
    </rPh>
    <phoneticPr fontId="7"/>
  </si>
  <si>
    <t>補助を得ることによる，
国際的評価向上の可能性</t>
    <rPh sb="0" eb="2">
      <t>ホジョ</t>
    </rPh>
    <rPh sb="3" eb="4">
      <t>エ</t>
    </rPh>
    <rPh sb="12" eb="15">
      <t>コクサイテキ</t>
    </rPh>
    <rPh sb="15" eb="17">
      <t>ヒョウカ</t>
    </rPh>
    <rPh sb="17" eb="19">
      <t>コウジョウ</t>
    </rPh>
    <rPh sb="20" eb="23">
      <t>カノウセイ</t>
    </rPh>
    <phoneticPr fontId="7"/>
  </si>
  <si>
    <t>今回の展覧会等の実施に
より期待できる国際発信力
または国際的評価向上への
貢献</t>
    <rPh sb="0" eb="2">
      <t>コンカイ</t>
    </rPh>
    <rPh sb="3" eb="6">
      <t>テンランカイ</t>
    </rPh>
    <rPh sb="6" eb="7">
      <t>トウ</t>
    </rPh>
    <rPh sb="8" eb="10">
      <t>ジッシ</t>
    </rPh>
    <rPh sb="14" eb="16">
      <t>キタイ</t>
    </rPh>
    <rPh sb="19" eb="21">
      <t>コクサイ</t>
    </rPh>
    <rPh sb="21" eb="23">
      <t>ハッシン</t>
    </rPh>
    <rPh sb="23" eb="24">
      <t>リョク</t>
    </rPh>
    <rPh sb="28" eb="31">
      <t>コクサイテキ</t>
    </rPh>
    <rPh sb="31" eb="33">
      <t>ヒョウカ</t>
    </rPh>
    <rPh sb="33" eb="35">
      <t>コウジョウ</t>
    </rPh>
    <rPh sb="38" eb="40">
      <t>コウケン</t>
    </rPh>
    <phoneticPr fontId="7"/>
  </si>
  <si>
    <t>↓</t>
    <phoneticPr fontId="7"/>
  </si>
  <si>
    <t>〒</t>
    <phoneticPr fontId="7"/>
  </si>
  <si>
    <t>本事業における過去採択実績及び回数</t>
    <rPh sb="7" eb="9">
      <t>カコ</t>
    </rPh>
    <rPh sb="9" eb="11">
      <t>サイタク</t>
    </rPh>
    <rPh sb="11" eb="13">
      <t>ジッセキ</t>
    </rPh>
    <rPh sb="13" eb="14">
      <t>オヨ</t>
    </rPh>
    <rPh sb="15" eb="17">
      <t>カイスウ</t>
    </rPh>
    <phoneticPr fontId="7"/>
  </si>
  <si>
    <t>採択された年</t>
    <rPh sb="0" eb="2">
      <t>サイタク</t>
    </rPh>
    <rPh sb="5" eb="6">
      <t>ネン</t>
    </rPh>
    <phoneticPr fontId="7"/>
  </si>
  <si>
    <t>　　　　年、　　　　年、　　　　年、　　　　年、　　　　年　　　</t>
    <rPh sb="4" eb="5">
      <t>ネン</t>
    </rPh>
    <rPh sb="10" eb="11">
      <t>ネン</t>
    </rPh>
    <rPh sb="16" eb="17">
      <t>ネン</t>
    </rPh>
    <rPh sb="22" eb="23">
      <t>ネン</t>
    </rPh>
    <rPh sb="28" eb="29">
      <t>ネン</t>
    </rPh>
    <phoneticPr fontId="7"/>
  </si>
  <si>
    <t>採択された回数</t>
    <rPh sb="0" eb="2">
      <t>サイタク</t>
    </rPh>
    <rPh sb="5" eb="7">
      <t>カイスウ</t>
    </rPh>
    <phoneticPr fontId="7"/>
  </si>
  <si>
    <t>　計　　　　回</t>
    <rPh sb="1" eb="2">
      <t>ケイ</t>
    </rPh>
    <rPh sb="6" eb="7">
      <t>カイ</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</si>
  <si>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</si>
  <si>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採択年</t>
    <rPh sb="0" eb="2">
      <t>サイタク</t>
    </rPh>
    <rPh sb="2" eb="3">
      <t>ネン</t>
    </rPh>
    <phoneticPr fontId="7"/>
  </si>
  <si>
    <t>交付決定金額</t>
    <rPh sb="0" eb="4">
      <t>コウフケッテイ</t>
    </rPh>
    <rPh sb="4" eb="6">
      <t>キンガク</t>
    </rPh>
    <phoneticPr fontId="7"/>
  </si>
  <si>
    <t>（昭和30年法律第179号）第5条及び文化芸術振興費補助金（我が国アートのグローバル展開推進事業）</t>
    <phoneticPr fontId="7"/>
  </si>
  <si>
    <t>通貨</t>
    <rPh sb="0" eb="2">
      <t>ツウカ</t>
    </rPh>
    <phoneticPr fontId="7"/>
  </si>
  <si>
    <t>税抜き
単価</t>
    <rPh sb="0" eb="2">
      <t>タンカ</t>
    </rPh>
    <phoneticPr fontId="7"/>
  </si>
  <si>
    <t>レート</t>
    <phoneticPr fontId="7"/>
  </si>
  <si>
    <t>非課税
不課税</t>
    <phoneticPr fontId="7"/>
  </si>
  <si>
    <t>項目合計
（税抜）</t>
    <rPh sb="0" eb="2">
      <t>コウモク</t>
    </rPh>
    <rPh sb="2" eb="4">
      <t>ゴウケイ</t>
    </rPh>
    <rPh sb="6" eb="8">
      <t>ゼイヌ</t>
    </rPh>
    <phoneticPr fontId="7"/>
  </si>
  <si>
    <t>消費税</t>
    <rPh sb="0" eb="3">
      <t>ショウヒゼイ</t>
    </rPh>
    <phoneticPr fontId="7"/>
  </si>
  <si>
    <t>小計</t>
    <rPh sb="0" eb="2">
      <t>ショウケイ</t>
    </rPh>
    <phoneticPr fontId="7"/>
  </si>
  <si>
    <t>消費税等仕入控除税額</t>
    <phoneticPr fontId="7"/>
  </si>
  <si>
    <t>代表者役職名</t>
    <rPh sb="3" eb="6">
      <t>ヤクショクメイ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</si>
  <si>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</si>
  <si>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</si>
  <si>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</si>
  <si>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</si>
  <si>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米ドル</t>
    <rPh sb="0" eb="1">
      <t>ベイ</t>
    </rPh>
    <phoneticPr fontId="7"/>
  </si>
  <si>
    <t>*</t>
  </si>
  <si>
    <t>見積書No.</t>
    <rPh sb="0" eb="3">
      <t>ミツモリショ</t>
    </rPh>
    <phoneticPr fontId="7"/>
  </si>
  <si>
    <t>例）会場費　500万円</t>
    <rPh sb="0" eb="1">
      <t>レイ</t>
    </rPh>
    <rPh sb="4" eb="5">
      <t>ヒ</t>
    </rPh>
    <rPh sb="9" eb="11">
      <t>マンエン</t>
    </rPh>
    <phoneticPr fontId="2"/>
  </si>
  <si>
    <t>円</t>
    <rPh sb="0" eb="1">
      <t>エン</t>
    </rPh>
    <phoneticPr fontId="2"/>
  </si>
  <si>
    <t>例）会場設営費　200万円</t>
    <rPh sb="0" eb="1">
      <t>レイ</t>
    </rPh>
    <rPh sb="11" eb="13">
      <t>マンエン</t>
    </rPh>
    <phoneticPr fontId="2"/>
  </si>
  <si>
    <t>　例）入場料（一般）</t>
    <rPh sb="3" eb="6">
      <t>ニュウジョウリョウ</t>
    </rPh>
    <rPh sb="7" eb="9">
      <t>イッパン</t>
    </rPh>
    <phoneticPr fontId="2"/>
  </si>
  <si>
    <t>　例）入場料（学生）</t>
    <rPh sb="3" eb="6">
      <t>ニュウジョウリョウ</t>
    </rPh>
    <rPh sb="7" eb="9">
      <t>ガクセイ</t>
    </rPh>
    <phoneticPr fontId="2"/>
  </si>
  <si>
    <t>例）出演アーティスト１名　羽田～ニューヨーク～羽田</t>
    <rPh sb="0" eb="1">
      <t>レイ</t>
    </rPh>
    <rPh sb="13" eb="15">
      <t>ハネダ</t>
    </rPh>
    <phoneticPr fontId="2"/>
  </si>
  <si>
    <t>令和４年度</t>
    <phoneticPr fontId="7"/>
  </si>
  <si>
    <t>合計
（イ）+（ロ）</t>
    <phoneticPr fontId="7"/>
  </si>
  <si>
    <t>※「合計（イ）＋（ロ）」と「支出合計（A）」は一致させること。</t>
    <phoneticPr fontId="7"/>
  </si>
  <si>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7"/>
  </si>
  <si>
    <t>例）アーティスト３名７泊（甲：東京特別区）</t>
    <rPh sb="0" eb="1">
      <t>レイ</t>
    </rPh>
    <rPh sb="9" eb="10">
      <t>メイ</t>
    </rPh>
    <rPh sb="11" eb="12">
      <t>ハク</t>
    </rPh>
    <rPh sb="13" eb="14">
      <t>コウ</t>
    </rPh>
    <rPh sb="15" eb="17">
      <t>トウキョウ</t>
    </rPh>
    <rPh sb="17" eb="20">
      <t>トクベツク</t>
    </rPh>
    <phoneticPr fontId="2"/>
  </si>
  <si>
    <t>例）キュレーター１名７泊（甲：東京特別区）</t>
    <rPh sb="0" eb="1">
      <t>レイ</t>
    </rPh>
    <rPh sb="9" eb="10">
      <t>メイ</t>
    </rPh>
    <rPh sb="11" eb="12">
      <t>ハク</t>
    </rPh>
    <phoneticPr fontId="2"/>
  </si>
  <si>
    <t>数量
（人/個/式など）</t>
    <rPh sb="0" eb="2">
      <t>スウリョウ</t>
    </rPh>
    <rPh sb="4" eb="5">
      <t>ニン</t>
    </rPh>
    <rPh sb="6" eb="7">
      <t>コ</t>
    </rPh>
    <rPh sb="8" eb="9">
      <t>シキ</t>
    </rPh>
    <phoneticPr fontId="7"/>
  </si>
  <si>
    <r>
      <t>消費税等仕入控除税額控除後補助対象経費　</t>
    </r>
    <r>
      <rPr>
        <sz val="11"/>
        <color rgb="FFFF0000"/>
        <rFont val="ＭＳ ゴシック"/>
        <family val="3"/>
        <charset val="128"/>
      </rPr>
      <t>（どちらかにチェック→）</t>
    </r>
    <phoneticPr fontId="7"/>
  </si>
  <si>
    <r>
      <t xml:space="preserve">数量
</t>
    </r>
    <r>
      <rPr>
        <b/>
        <sz val="11"/>
        <rFont val="ＭＳ ゴシック"/>
        <family val="3"/>
        <charset val="128"/>
      </rPr>
      <t>（人/個など）</t>
    </r>
    <rPh sb="0" eb="2">
      <t>スウリョウ</t>
    </rPh>
    <rPh sb="4" eb="5">
      <t>ニン</t>
    </rPh>
    <rPh sb="6" eb="7">
      <t>コ</t>
    </rPh>
    <phoneticPr fontId="7"/>
  </si>
  <si>
    <r>
      <t>合計（円）</t>
    </r>
    <r>
      <rPr>
        <b/>
        <sz val="11"/>
        <rFont val="ＭＳ ゴシック"/>
        <family val="3"/>
        <charset val="128"/>
      </rPr>
      <t>※1</t>
    </r>
    <rPh sb="0" eb="2">
      <t>ゴウケイ</t>
    </rPh>
    <rPh sb="3" eb="4">
      <t>エン</t>
    </rPh>
    <phoneticPr fontId="7"/>
  </si>
  <si>
    <t>数量
（人/個など）</t>
    <rPh sb="0" eb="2">
      <t>スウリョウ</t>
    </rPh>
    <rPh sb="4" eb="5">
      <t>ニン</t>
    </rPh>
    <rPh sb="6" eb="7">
      <t>コ</t>
    </rPh>
    <phoneticPr fontId="7"/>
  </si>
  <si>
    <t>令和７年度文化芸術振興費補助金交付申請書
（我が国アートのグローバル展開推進事業「国際拠点化推進支援」）</t>
    <phoneticPr fontId="7"/>
  </si>
  <si>
    <t>　（令和7年2月現在）</t>
    <rPh sb="5" eb="6">
      <t>ネン</t>
    </rPh>
    <phoneticPr fontId="7"/>
  </si>
  <si>
    <t>令和５年度</t>
    <phoneticPr fontId="7"/>
  </si>
  <si>
    <t>令和６年度（見込）</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</si>
</sst>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 numFmtId="181" formatCode="0_);[Red]\(0\)"/>
  </numFmts>
  <fonts count="60">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sz val="10.5"/>
      <name val="ＭＳ 明朝"/>
      <family val="1"/>
      <charset val="128"/>
    </font>
    <font>
      <sz val="12"/>
      <name val="ＭＳ 明朝"/>
      <family val="1"/>
      <charset val="128"/>
    </font>
    <font>
      <sz val="16"/>
      <color theme="1"/>
      <name val="ＭＳ 明朝"/>
      <family val="1"/>
      <charset val="128"/>
    </font>
    <font>
      <sz val="11"/>
      <color theme="1"/>
      <name val="ＭＳ Ｐゴシック"/>
      <family val="2"/>
      <scheme val="minor"/>
    </font>
    <font>
      <b/>
      <sz val="14"/>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9"/>
      <color rgb="FF000000"/>
      <name val="ＭＳ 明朝"/>
      <family val="1"/>
      <charset val="128"/>
    </font>
    <font>
      <sz val="9"/>
      <color rgb="FF000000"/>
      <name val="Meiryo UI"/>
      <family val="3"/>
      <charset val="128"/>
    </font>
    <font>
      <sz val="11"/>
      <name val="ＭＳ Ｐゴシック"/>
      <family val="2"/>
      <scheme val="minor"/>
    </font>
    <font>
      <sz val="8"/>
      <name val="ＭＳ Ｐゴシック"/>
      <family val="3"/>
      <charset val="128"/>
      <scheme val="minor"/>
    </font>
    <font>
      <sz val="9"/>
      <color indexed="81"/>
      <name val="MS P ゴシック"/>
      <family val="3"/>
      <charset val="128"/>
    </font>
    <font>
      <sz val="11"/>
      <color theme="1"/>
      <name val="ＭＳ ゴシック"/>
      <family val="3"/>
      <charset val="128"/>
    </font>
    <font>
      <sz val="13"/>
      <color theme="1"/>
      <name val="ＭＳ ゴシック"/>
      <family val="3"/>
      <charset val="128"/>
    </font>
    <font>
      <b/>
      <sz val="13"/>
      <name val="ＭＳ ゴシック"/>
      <family val="3"/>
      <charset val="128"/>
    </font>
    <font>
      <sz val="8"/>
      <color theme="1"/>
      <name val="ＭＳ ゴシック"/>
      <family val="3"/>
      <charset val="128"/>
    </font>
    <font>
      <b/>
      <sz val="10"/>
      <color rgb="FFFF0000"/>
      <name val="ＭＳ ゴシック"/>
      <family val="3"/>
      <charset val="128"/>
    </font>
    <font>
      <b/>
      <sz val="9"/>
      <color rgb="FFFF0000"/>
      <name val="ＭＳ ゴシック"/>
      <family val="3"/>
      <charset val="128"/>
    </font>
    <font>
      <b/>
      <sz val="6"/>
      <color theme="1"/>
      <name val="ＭＳ ゴシック"/>
      <family val="3"/>
      <charset val="128"/>
    </font>
    <font>
      <b/>
      <sz val="10"/>
      <color theme="1"/>
      <name val="ＭＳ ゴシック"/>
      <family val="3"/>
      <charset val="128"/>
    </font>
    <font>
      <sz val="10"/>
      <color theme="1"/>
      <name val="ＭＳ ゴシック"/>
      <family val="3"/>
      <charset val="128"/>
    </font>
    <font>
      <sz val="12"/>
      <color theme="1"/>
      <name val="ＭＳ ゴシック"/>
      <family val="3"/>
      <charset val="128"/>
    </font>
    <font>
      <sz val="9"/>
      <color theme="1"/>
      <name val="ＭＳ ゴシック"/>
      <family val="3"/>
      <charset val="128"/>
    </font>
    <font>
      <sz val="8"/>
      <name val="ＭＳ ゴシック"/>
      <family val="3"/>
      <charset val="128"/>
    </font>
    <font>
      <sz val="10.5"/>
      <color theme="1"/>
      <name val="ＭＳ ゴシック"/>
      <family val="3"/>
      <charset val="128"/>
    </font>
    <font>
      <b/>
      <sz val="11"/>
      <color theme="1"/>
      <name val="ＭＳ ゴシック"/>
      <family val="3"/>
      <charset val="128"/>
    </font>
    <font>
      <sz val="11"/>
      <color theme="9" tint="-0.249977111117893"/>
      <name val="ＭＳ ゴシック"/>
      <family val="3"/>
      <charset val="128"/>
    </font>
    <font>
      <sz val="11"/>
      <color rgb="FFFF0000"/>
      <name val="ＭＳ ゴシック"/>
      <family val="3"/>
      <charset val="128"/>
    </font>
    <font>
      <sz val="14"/>
      <color theme="1"/>
      <name val="ＭＳ ゴシック"/>
      <family val="3"/>
      <charset val="128"/>
    </font>
    <font>
      <b/>
      <sz val="18"/>
      <color theme="1"/>
      <name val="ＭＳ ゴシック"/>
      <family val="3"/>
      <charset val="128"/>
    </font>
    <font>
      <b/>
      <sz val="14"/>
      <color theme="1"/>
      <name val="ＭＳ ゴシック"/>
      <family val="3"/>
      <charset val="128"/>
    </font>
    <font>
      <b/>
      <sz val="16"/>
      <color theme="1"/>
      <name val="ＭＳ ゴシック"/>
      <family val="3"/>
      <charset val="128"/>
    </font>
    <font>
      <sz val="11"/>
      <name val="ＭＳ ゴシック"/>
      <family val="3"/>
      <charset val="128"/>
    </font>
    <font>
      <b/>
      <sz val="11"/>
      <name val="ＭＳ ゴシック"/>
      <family val="3"/>
      <charset val="128"/>
    </font>
    <font>
      <b/>
      <sz val="11"/>
      <color rgb="FFFF0000"/>
      <name val="ＭＳ ゴシック"/>
      <family val="3"/>
      <charset val="128"/>
    </font>
    <font>
      <sz val="9"/>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style="hair">
        <color indexed="64"/>
      </right>
      <top style="medium">
        <color indexed="64"/>
      </top>
      <bottom style="medium">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38" fontId="26" fillId="0" borderId="0" applyFont="0" applyFill="0" applyBorder="0" applyAlignment="0" applyProtection="0">
      <alignment vertical="center"/>
    </xf>
    <xf numFmtId="6" fontId="26" fillId="0" borderId="0" applyFont="0" applyFill="0" applyBorder="0" applyAlignment="0" applyProtection="0">
      <alignment vertical="center"/>
    </xf>
    <xf numFmtId="0" fontId="1" fillId="0" borderId="0">
      <alignment vertical="center"/>
    </xf>
  </cellStyleXfs>
  <cellXfs count="628">
    <xf numFmtId="0" fontId="0" fillId="0" borderId="0" xfId="0"/>
    <xf numFmtId="0" fontId="4" fillId="0" borderId="0" xfId="0" applyFont="1"/>
    <xf numFmtId="0" fontId="0" fillId="0" borderId="0" xfId="0" applyAlignment="1">
      <alignment horizontal="right"/>
    </xf>
    <xf numFmtId="0" fontId="3"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wrapText="1"/>
    </xf>
    <xf numFmtId="0" fontId="3" fillId="0" borderId="0" xfId="0" applyFont="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8" fillId="2" borderId="0" xfId="0" applyFont="1" applyFill="1"/>
    <xf numFmtId="0" fontId="17" fillId="2" borderId="0" xfId="0" applyFont="1" applyFill="1" applyAlignment="1">
      <alignment horizontal="left" vertical="center"/>
    </xf>
    <xf numFmtId="0" fontId="17" fillId="2" borderId="0" xfId="0" applyFont="1" applyFill="1" applyAlignment="1">
      <alignment horizontal="justify" vertical="center"/>
    </xf>
    <xf numFmtId="0" fontId="17" fillId="2" borderId="0" xfId="0" applyFont="1" applyFill="1" applyAlignment="1">
      <alignment horizontal="center" vertical="center" wrapText="1"/>
    </xf>
    <xf numFmtId="0" fontId="17" fillId="2" borderId="0" xfId="0" applyFont="1" applyFill="1" applyAlignment="1">
      <alignment vertical="center" wrapText="1"/>
    </xf>
    <xf numFmtId="0" fontId="17" fillId="2" borderId="0" xfId="0" applyFont="1" applyFill="1"/>
    <xf numFmtId="0" fontId="17" fillId="2" borderId="0" xfId="0" applyFont="1" applyFill="1" applyAlignment="1">
      <alignment horizontal="justify" vertical="center" wrapText="1"/>
    </xf>
    <xf numFmtId="0" fontId="4"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justify" vertical="center"/>
    </xf>
    <xf numFmtId="0" fontId="17" fillId="0" borderId="0" xfId="0" applyFont="1" applyAlignment="1">
      <alignment vertical="center" shrinkToFit="1"/>
    </xf>
    <xf numFmtId="0" fontId="17" fillId="0" borderId="0" xfId="0" applyFont="1" applyAlignment="1">
      <alignment horizontal="center" vertical="center" wrapText="1"/>
    </xf>
    <xf numFmtId="0" fontId="17" fillId="0" borderId="0" xfId="0" applyFont="1" applyAlignment="1">
      <alignment vertical="center" wrapText="1"/>
    </xf>
    <xf numFmtId="0" fontId="18" fillId="0" borderId="0" xfId="0" applyFont="1"/>
    <xf numFmtId="0" fontId="17" fillId="0" borderId="42" xfId="0" applyFont="1" applyBorder="1" applyAlignment="1">
      <alignment vertical="center"/>
    </xf>
    <xf numFmtId="0" fontId="17" fillId="0" borderId="0" xfId="0" applyFont="1"/>
    <xf numFmtId="0" fontId="20" fillId="0" borderId="4" xfId="0" applyFont="1" applyBorder="1" applyAlignment="1">
      <alignment horizontal="center" vertical="center" wrapText="1"/>
    </xf>
    <xf numFmtId="0" fontId="10" fillId="0" borderId="0" xfId="0" applyFont="1" applyAlignment="1">
      <alignment horizontal="justify" vertical="center"/>
    </xf>
    <xf numFmtId="0" fontId="5" fillId="0" borderId="0" xfId="0" applyFont="1"/>
    <xf numFmtId="0" fontId="16" fillId="0" borderId="0" xfId="0" applyFont="1"/>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8" fillId="0" borderId="1" xfId="0" applyFont="1" applyBorder="1" applyAlignment="1">
      <alignment horizontal="justify" vertical="center"/>
    </xf>
    <xf numFmtId="0" fontId="28"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5" fillId="0" borderId="0" xfId="0" applyFont="1" applyAlignment="1">
      <alignment horizontal="justify" vertical="center"/>
    </xf>
    <xf numFmtId="0" fontId="12"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3" fillId="0" borderId="0" xfId="0" applyFont="1" applyAlignment="1">
      <alignment horizontal="left" vertical="center" indent="28"/>
    </xf>
    <xf numFmtId="0" fontId="13" fillId="0" borderId="0" xfId="0" applyFont="1" applyAlignment="1">
      <alignment vertical="center"/>
    </xf>
    <xf numFmtId="0" fontId="13" fillId="0" borderId="42"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3" fillId="0" borderId="53" xfId="0" applyFont="1" applyBorder="1" applyAlignment="1">
      <alignment horizontal="left" vertical="center" shrinkToFit="1"/>
    </xf>
    <xf numFmtId="0" fontId="14" fillId="0" borderId="0" xfId="0" applyFont="1" applyAlignment="1">
      <alignment horizontal="left" vertical="center" indent="25"/>
    </xf>
    <xf numFmtId="0" fontId="14" fillId="0" borderId="0" xfId="0" applyFont="1" applyAlignment="1">
      <alignment horizontal="left" vertical="center"/>
    </xf>
    <xf numFmtId="0" fontId="11" fillId="0" borderId="0" xfId="0" applyFont="1" applyAlignment="1">
      <alignment vertical="center"/>
    </xf>
    <xf numFmtId="0" fontId="31"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5"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pplyProtection="1">
      <alignment vertical="center"/>
      <protection locked="0"/>
    </xf>
    <xf numFmtId="0" fontId="17" fillId="0" borderId="0" xfId="0" applyFont="1" applyAlignment="1" applyProtection="1">
      <alignment horizontal="center" vertical="center"/>
      <protection locked="0"/>
    </xf>
    <xf numFmtId="0" fontId="4" fillId="0" borderId="42" xfId="0" applyFont="1" applyBorder="1"/>
    <xf numFmtId="0" fontId="22" fillId="0" borderId="14"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9"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22" fillId="0" borderId="14" xfId="0" applyFont="1" applyBorder="1" applyAlignment="1">
      <alignment vertical="center"/>
    </xf>
    <xf numFmtId="0" fontId="22" fillId="0" borderId="15"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center" vertical="center"/>
    </xf>
    <xf numFmtId="176" fontId="2" fillId="0" borderId="108" xfId="0" applyNumberFormat="1" applyFont="1" applyBorder="1" applyAlignment="1" applyProtection="1">
      <alignment horizontal="center" vertical="center"/>
      <protection locked="0"/>
    </xf>
    <xf numFmtId="176" fontId="3" fillId="0" borderId="109"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74" xfId="0" applyFont="1" applyBorder="1" applyAlignment="1" applyProtection="1">
      <alignment horizontal="center" vertical="center" wrapText="1"/>
      <protection locked="0"/>
    </xf>
    <xf numFmtId="0" fontId="3" fillId="0" borderId="74" xfId="0" applyFont="1" applyBorder="1" applyAlignment="1">
      <alignment horizontal="center" vertical="center" wrapText="1"/>
    </xf>
    <xf numFmtId="0" fontId="4" fillId="0" borderId="74" xfId="0" applyFont="1" applyBorder="1" applyAlignment="1">
      <alignment horizontal="center" vertical="center" wrapText="1"/>
    </xf>
    <xf numFmtId="0" fontId="36" fillId="0" borderId="0" xfId="0" applyFont="1"/>
    <xf numFmtId="0" fontId="36" fillId="0" borderId="0" xfId="0" applyFont="1" applyAlignment="1">
      <alignment vertical="center"/>
    </xf>
    <xf numFmtId="41" fontId="36" fillId="0" borderId="0" xfId="0" applyNumberFormat="1" applyFont="1" applyAlignment="1">
      <alignment vertical="center"/>
    </xf>
    <xf numFmtId="5" fontId="36" fillId="0" borderId="0" xfId="0" applyNumberFormat="1" applyFont="1" applyAlignment="1">
      <alignment vertical="center"/>
    </xf>
    <xf numFmtId="0" fontId="36" fillId="0" borderId="0" xfId="0" applyFont="1" applyAlignment="1">
      <alignment horizontal="center" vertical="center"/>
    </xf>
    <xf numFmtId="0" fontId="37" fillId="0" borderId="0" xfId="0" applyFont="1" applyAlignment="1">
      <alignment vertical="center"/>
    </xf>
    <xf numFmtId="0" fontId="39" fillId="0" borderId="0" xfId="0" applyFont="1" applyAlignment="1">
      <alignment horizontal="left" vertical="center"/>
    </xf>
    <xf numFmtId="0" fontId="39" fillId="0" borderId="0" xfId="0" applyFont="1" applyAlignment="1">
      <alignment vertical="center"/>
    </xf>
    <xf numFmtId="41" fontId="40" fillId="0" borderId="0" xfId="0" applyNumberFormat="1" applyFont="1" applyAlignment="1">
      <alignment horizontal="right" vertical="center"/>
    </xf>
    <xf numFmtId="5" fontId="40" fillId="0" borderId="0" xfId="0" applyNumberFormat="1" applyFont="1" applyAlignment="1">
      <alignment horizontal="right" vertical="center"/>
    </xf>
    <xf numFmtId="0" fontId="40" fillId="0" borderId="0" xfId="0" applyFont="1" applyAlignment="1">
      <alignment horizontal="center" vertical="center"/>
    </xf>
    <xf numFmtId="0" fontId="40" fillId="0" borderId="0" xfId="0" applyFont="1" applyAlignment="1">
      <alignment horizontal="right" vertical="center"/>
    </xf>
    <xf numFmtId="0" fontId="41" fillId="0" borderId="0" xfId="0" applyFont="1" applyAlignment="1">
      <alignment horizontal="center" vertical="center"/>
    </xf>
    <xf numFmtId="0" fontId="41" fillId="0" borderId="0" xfId="0" applyFont="1" applyAlignment="1">
      <alignment horizontal="left" vertical="center"/>
    </xf>
    <xf numFmtId="180" fontId="36" fillId="0" borderId="108" xfId="0" applyNumberFormat="1" applyFont="1" applyBorder="1" applyAlignment="1" applyProtection="1">
      <alignment horizontal="center" vertical="center"/>
      <protection locked="0"/>
    </xf>
    <xf numFmtId="0" fontId="36" fillId="0" borderId="113" xfId="0" applyFont="1" applyBorder="1" applyAlignment="1" applyProtection="1">
      <alignment horizontal="center" vertical="center"/>
      <protection locked="0"/>
    </xf>
    <xf numFmtId="180" fontId="36" fillId="0" borderId="45" xfId="0" applyNumberFormat="1" applyFont="1" applyBorder="1" applyAlignment="1" applyProtection="1">
      <alignment horizontal="center" vertical="center"/>
      <protection locked="0"/>
    </xf>
    <xf numFmtId="180" fontId="36" fillId="3" borderId="94" xfId="0" applyNumberFormat="1" applyFont="1" applyFill="1" applyBorder="1" applyAlignment="1">
      <alignment horizontal="right" vertical="center"/>
    </xf>
    <xf numFmtId="180" fontId="36" fillId="3" borderId="118" xfId="0" applyNumberFormat="1" applyFont="1" applyFill="1" applyBorder="1" applyAlignment="1">
      <alignment horizontal="right" vertical="center"/>
    </xf>
    <xf numFmtId="180" fontId="36" fillId="0" borderId="127" xfId="0" applyNumberFormat="1" applyFont="1" applyBorder="1" applyAlignment="1" applyProtection="1">
      <alignment horizontal="center" vertical="center"/>
      <protection locked="0"/>
    </xf>
    <xf numFmtId="0" fontId="44" fillId="0" borderId="113" xfId="0" applyFont="1" applyBorder="1" applyAlignment="1" applyProtection="1">
      <alignment vertical="center"/>
      <protection locked="0"/>
    </xf>
    <xf numFmtId="180" fontId="36" fillId="0" borderId="128" xfId="0" applyNumberFormat="1" applyFont="1" applyBorder="1" applyAlignment="1" applyProtection="1">
      <alignment horizontal="center" vertical="center"/>
      <protection locked="0"/>
    </xf>
    <xf numFmtId="0" fontId="44" fillId="0" borderId="114" xfId="0" applyFont="1" applyBorder="1" applyAlignment="1" applyProtection="1">
      <alignment vertical="center"/>
      <protection locked="0"/>
    </xf>
    <xf numFmtId="180" fontId="36" fillId="3" borderId="97" xfId="0" applyNumberFormat="1" applyFont="1" applyFill="1" applyBorder="1" applyAlignment="1">
      <alignment horizontal="right" vertical="center"/>
    </xf>
    <xf numFmtId="180" fontId="36" fillId="0" borderId="123" xfId="0" applyNumberFormat="1" applyFont="1" applyBorder="1" applyAlignment="1">
      <alignment horizontal="center" vertical="center"/>
    </xf>
    <xf numFmtId="0" fontId="44" fillId="0" borderId="43" xfId="0" applyFont="1" applyBorder="1" applyAlignment="1">
      <alignment vertical="center"/>
    </xf>
    <xf numFmtId="41" fontId="44" fillId="0" borderId="43" xfId="0" applyNumberFormat="1" applyFont="1" applyBorder="1" applyAlignment="1">
      <alignment vertical="center"/>
    </xf>
    <xf numFmtId="5" fontId="44" fillId="0" borderId="43" xfId="0" applyNumberFormat="1" applyFont="1" applyBorder="1" applyAlignment="1">
      <alignment vertical="center"/>
    </xf>
    <xf numFmtId="0" fontId="44" fillId="0" borderId="43" xfId="0" applyFont="1" applyBorder="1" applyAlignment="1">
      <alignment horizontal="center" vertical="center"/>
    </xf>
    <xf numFmtId="180" fontId="36" fillId="3" borderId="119" xfId="0" applyNumberFormat="1" applyFont="1" applyFill="1" applyBorder="1" applyAlignment="1">
      <alignment horizontal="right" vertical="center"/>
    </xf>
    <xf numFmtId="180" fontId="36" fillId="3" borderId="57" xfId="0" applyNumberFormat="1" applyFont="1" applyFill="1" applyBorder="1" applyAlignment="1">
      <alignment horizontal="right" vertical="center"/>
    </xf>
    <xf numFmtId="0" fontId="36" fillId="0" borderId="113" xfId="0" applyFont="1" applyBorder="1" applyAlignment="1" applyProtection="1">
      <alignment horizontal="left" vertical="center"/>
      <protection locked="0"/>
    </xf>
    <xf numFmtId="180" fontId="36" fillId="0" borderId="45" xfId="0" applyNumberFormat="1" applyFont="1" applyBorder="1" applyAlignment="1" applyProtection="1">
      <alignment vertical="center"/>
      <protection locked="0"/>
    </xf>
    <xf numFmtId="0" fontId="36" fillId="0" borderId="45" xfId="0" applyFont="1" applyBorder="1" applyAlignment="1" applyProtection="1">
      <alignment horizontal="center" vertical="center"/>
      <protection locked="0"/>
    </xf>
    <xf numFmtId="180" fontId="36" fillId="0" borderId="129" xfId="0" applyNumberFormat="1" applyFont="1" applyBorder="1" applyAlignment="1" applyProtection="1">
      <alignment horizontal="center" vertical="center"/>
      <protection locked="0"/>
    </xf>
    <xf numFmtId="180" fontId="36" fillId="3" borderId="101" xfId="0" applyNumberFormat="1" applyFont="1" applyFill="1" applyBorder="1" applyAlignment="1">
      <alignment horizontal="right" vertical="center"/>
    </xf>
    <xf numFmtId="180" fontId="36" fillId="3" borderId="18" xfId="0" applyNumberFormat="1" applyFont="1" applyFill="1" applyBorder="1" applyAlignment="1">
      <alignment horizontal="right" vertical="center"/>
    </xf>
    <xf numFmtId="0" fontId="36" fillId="0" borderId="125" xfId="0" applyFont="1" applyBorder="1" applyAlignment="1" applyProtection="1">
      <alignment horizontal="center" vertical="center"/>
      <protection locked="0"/>
    </xf>
    <xf numFmtId="180" fontId="36" fillId="0" borderId="126" xfId="0" applyNumberFormat="1" applyFont="1" applyBorder="1" applyAlignment="1" applyProtection="1">
      <alignment horizontal="center" vertical="center"/>
      <protection locked="0"/>
    </xf>
    <xf numFmtId="180" fontId="36" fillId="3" borderId="134" xfId="0" applyNumberFormat="1" applyFont="1" applyFill="1" applyBorder="1" applyAlignment="1">
      <alignment horizontal="right" vertical="center"/>
    </xf>
    <xf numFmtId="180" fontId="36" fillId="3" borderId="86" xfId="0" applyNumberFormat="1" applyFont="1" applyFill="1" applyBorder="1" applyAlignment="1">
      <alignment horizontal="right" vertical="center"/>
    </xf>
    <xf numFmtId="180" fontId="36" fillId="3" borderId="120" xfId="0" applyNumberFormat="1" applyFont="1" applyFill="1" applyBorder="1" applyAlignment="1">
      <alignment horizontal="right" vertical="center"/>
    </xf>
    <xf numFmtId="180" fontId="36" fillId="3" borderId="91" xfId="0" applyNumberFormat="1" applyFont="1" applyFill="1" applyBorder="1" applyAlignment="1">
      <alignment horizontal="right" vertical="center"/>
    </xf>
    <xf numFmtId="181" fontId="36" fillId="0" borderId="45" xfId="0" applyNumberFormat="1" applyFont="1" applyBorder="1" applyAlignment="1" applyProtection="1">
      <alignment horizontal="center" vertical="center"/>
      <protection locked="0"/>
    </xf>
    <xf numFmtId="0" fontId="44" fillId="0" borderId="43" xfId="0" applyFont="1" applyBorder="1" applyAlignment="1">
      <alignment horizontal="left" vertical="center"/>
    </xf>
    <xf numFmtId="41" fontId="44" fillId="0" borderId="43" xfId="0" applyNumberFormat="1" applyFont="1" applyBorder="1" applyAlignment="1">
      <alignment horizontal="left" vertical="center"/>
    </xf>
    <xf numFmtId="5" fontId="44" fillId="0" borderId="43" xfId="0" applyNumberFormat="1" applyFont="1" applyBorder="1" applyAlignment="1">
      <alignment horizontal="left" vertical="center"/>
    </xf>
    <xf numFmtId="180" fontId="36" fillId="3" borderId="27" xfId="0" applyNumberFormat="1" applyFont="1" applyFill="1" applyBorder="1" applyAlignment="1">
      <alignment vertical="center"/>
    </xf>
    <xf numFmtId="180" fontId="36" fillId="3" borderId="5" xfId="0" applyNumberFormat="1" applyFont="1" applyFill="1" applyBorder="1" applyAlignment="1">
      <alignment vertical="center"/>
    </xf>
    <xf numFmtId="0" fontId="36" fillId="0" borderId="0" xfId="0" applyFont="1" applyAlignment="1">
      <alignment horizontal="left" vertical="center"/>
    </xf>
    <xf numFmtId="0" fontId="46" fillId="0" borderId="0" xfId="0" applyFont="1" applyAlignment="1" applyProtection="1">
      <alignment vertical="center"/>
      <protection locked="0"/>
    </xf>
    <xf numFmtId="0" fontId="46" fillId="0" borderId="0" xfId="0" applyFont="1" applyAlignment="1">
      <alignment vertical="center"/>
    </xf>
    <xf numFmtId="0" fontId="47" fillId="0" borderId="39" xfId="0" applyFont="1" applyBorder="1" applyAlignment="1">
      <alignment vertical="center" wrapText="1"/>
    </xf>
    <xf numFmtId="0" fontId="44" fillId="0" borderId="0" xfId="0" applyFont="1" applyAlignment="1">
      <alignment vertical="center" wrapText="1"/>
    </xf>
    <xf numFmtId="41" fontId="44" fillId="0" borderId="0" xfId="0" applyNumberFormat="1" applyFont="1" applyAlignment="1">
      <alignment vertical="center" wrapText="1"/>
    </xf>
    <xf numFmtId="5" fontId="44" fillId="0" borderId="0" xfId="0" applyNumberFormat="1" applyFont="1" applyAlignment="1">
      <alignment vertical="center" wrapText="1"/>
    </xf>
    <xf numFmtId="0" fontId="44" fillId="0" borderId="0" xfId="0" applyFont="1" applyAlignment="1">
      <alignment horizontal="center" vertical="center" wrapText="1"/>
    </xf>
    <xf numFmtId="0" fontId="48" fillId="0" borderId="0" xfId="0" applyFont="1" applyAlignment="1">
      <alignment horizontal="justify" vertical="center"/>
    </xf>
    <xf numFmtId="0" fontId="39" fillId="0" borderId="0" xfId="0" applyFont="1" applyAlignment="1">
      <alignment horizontal="justify" vertical="center"/>
    </xf>
    <xf numFmtId="0" fontId="36" fillId="0" borderId="0" xfId="0" applyFont="1" applyAlignment="1">
      <alignment horizontal="justify" vertical="center"/>
    </xf>
    <xf numFmtId="181" fontId="36" fillId="0" borderId="45" xfId="0" applyNumberFormat="1" applyFont="1" applyBorder="1" applyAlignment="1" applyProtection="1">
      <alignment vertical="center"/>
      <protection locked="0"/>
    </xf>
    <xf numFmtId="0" fontId="36" fillId="0" borderId="112" xfId="0" applyFont="1" applyBorder="1" applyAlignment="1" applyProtection="1">
      <alignment horizontal="center" vertical="center"/>
      <protection locked="0"/>
    </xf>
    <xf numFmtId="41" fontId="36" fillId="0" borderId="54" xfId="0" applyNumberFormat="1" applyFont="1" applyBorder="1" applyAlignment="1" applyProtection="1">
      <alignment vertical="center"/>
      <protection locked="0"/>
    </xf>
    <xf numFmtId="181" fontId="36" fillId="0" borderId="54" xfId="0" applyNumberFormat="1" applyFont="1" applyBorder="1" applyAlignment="1" applyProtection="1">
      <alignment horizontal="center" vertical="center"/>
      <protection locked="0"/>
    </xf>
    <xf numFmtId="0" fontId="36" fillId="0" borderId="54" xfId="0" applyFont="1" applyBorder="1" applyAlignment="1" applyProtection="1">
      <alignment horizontal="center" vertical="center"/>
      <protection locked="0"/>
    </xf>
    <xf numFmtId="0" fontId="36" fillId="0" borderId="55" xfId="0" applyFont="1" applyBorder="1" applyAlignment="1" applyProtection="1">
      <alignment horizontal="center" vertical="center"/>
      <protection locked="0"/>
    </xf>
    <xf numFmtId="41" fontId="36" fillId="0" borderId="45" xfId="0" applyNumberFormat="1" applyFont="1" applyBorder="1" applyAlignment="1" applyProtection="1">
      <alignment horizontal="right" vertical="center"/>
      <protection locked="0"/>
    </xf>
    <xf numFmtId="0" fontId="36" fillId="0" borderId="48" xfId="0" applyFont="1" applyBorder="1" applyAlignment="1" applyProtection="1">
      <alignment horizontal="center" vertical="center"/>
      <protection locked="0"/>
    </xf>
    <xf numFmtId="0" fontId="36" fillId="0" borderId="114" xfId="0" applyFont="1" applyBorder="1" applyAlignment="1" applyProtection="1">
      <alignment horizontal="center" vertical="center"/>
      <protection locked="0"/>
    </xf>
    <xf numFmtId="41" fontId="36" fillId="0" borderId="46" xfId="0" applyNumberFormat="1" applyFont="1" applyBorder="1" applyAlignment="1" applyProtection="1">
      <alignment horizontal="right" vertical="center"/>
      <protection locked="0"/>
    </xf>
    <xf numFmtId="181" fontId="36" fillId="0" borderId="46" xfId="0" applyNumberFormat="1" applyFont="1" applyBorder="1" applyAlignment="1" applyProtection="1">
      <alignment horizontal="center" vertical="center"/>
      <protection locked="0"/>
    </xf>
    <xf numFmtId="0" fontId="36" fillId="0" borderId="46" xfId="0"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6" fillId="0" borderId="43" xfId="0" applyFont="1" applyBorder="1" applyAlignment="1">
      <alignment vertical="center"/>
    </xf>
    <xf numFmtId="41" fontId="36" fillId="0" borderId="43" xfId="0" applyNumberFormat="1" applyFont="1" applyBorder="1" applyAlignment="1">
      <alignment vertical="center"/>
    </xf>
    <xf numFmtId="5" fontId="36" fillId="0" borderId="43" xfId="0" applyNumberFormat="1" applyFont="1" applyBorder="1" applyAlignment="1">
      <alignment vertical="center"/>
    </xf>
    <xf numFmtId="0" fontId="36" fillId="0" borderId="43" xfId="0" applyFont="1" applyBorder="1" applyAlignment="1">
      <alignment horizontal="center" vertical="center"/>
    </xf>
    <xf numFmtId="0" fontId="36" fillId="0" borderId="113" xfId="0" applyFont="1" applyBorder="1" applyAlignment="1" applyProtection="1">
      <alignment vertical="center"/>
      <protection locked="0"/>
    </xf>
    <xf numFmtId="41" fontId="36" fillId="0" borderId="45" xfId="0" applyNumberFormat="1" applyFont="1" applyBorder="1" applyAlignment="1" applyProtection="1">
      <alignment vertical="center"/>
      <protection locked="0"/>
    </xf>
    <xf numFmtId="0" fontId="36" fillId="0" borderId="114" xfId="0" applyFont="1" applyBorder="1" applyAlignment="1" applyProtection="1">
      <alignment vertical="center"/>
      <protection locked="0"/>
    </xf>
    <xf numFmtId="41" fontId="36" fillId="0" borderId="46" xfId="0" applyNumberFormat="1" applyFont="1" applyBorder="1" applyAlignment="1" applyProtection="1">
      <alignment vertical="center"/>
      <protection locked="0"/>
    </xf>
    <xf numFmtId="0" fontId="36" fillId="0" borderId="133" xfId="0" applyFont="1" applyBorder="1" applyAlignment="1" applyProtection="1">
      <alignment horizontal="center" vertical="center"/>
      <protection locked="0"/>
    </xf>
    <xf numFmtId="181" fontId="36" fillId="0" borderId="46" xfId="0" applyNumberFormat="1" applyFont="1" applyBorder="1" applyAlignment="1" applyProtection="1">
      <alignment vertical="center"/>
      <protection locked="0"/>
    </xf>
    <xf numFmtId="0" fontId="36" fillId="0" borderId="47" xfId="0" applyFont="1" applyBorder="1" applyAlignment="1" applyProtection="1">
      <alignment horizontal="center" vertical="center"/>
      <protection locked="0"/>
    </xf>
    <xf numFmtId="5" fontId="36" fillId="0" borderId="45" xfId="0" applyNumberFormat="1" applyFont="1" applyBorder="1" applyAlignment="1" applyProtection="1">
      <alignment vertical="center"/>
      <protection locked="0"/>
    </xf>
    <xf numFmtId="0" fontId="36" fillId="0" borderId="124" xfId="0" applyFont="1" applyBorder="1" applyAlignment="1" applyProtection="1">
      <alignment vertical="center"/>
      <protection locked="0"/>
    </xf>
    <xf numFmtId="41" fontId="36" fillId="0" borderId="130" xfId="0" applyNumberFormat="1" applyFont="1" applyBorder="1" applyAlignment="1" applyProtection="1">
      <alignment vertical="center"/>
      <protection locked="0"/>
    </xf>
    <xf numFmtId="5" fontId="36" fillId="0" borderId="130" xfId="0" applyNumberFormat="1" applyFont="1" applyBorder="1" applyAlignment="1" applyProtection="1">
      <alignment vertical="center"/>
      <protection locked="0"/>
    </xf>
    <xf numFmtId="0" fontId="36" fillId="0" borderId="130" xfId="0" applyFont="1" applyBorder="1" applyAlignment="1" applyProtection="1">
      <alignment horizontal="center" vertical="center"/>
      <protection locked="0"/>
    </xf>
    <xf numFmtId="0" fontId="36" fillId="0" borderId="132" xfId="0" applyFont="1" applyBorder="1" applyAlignment="1" applyProtection="1">
      <alignment horizontal="center" vertical="center"/>
      <protection locked="0"/>
    </xf>
    <xf numFmtId="0" fontId="50" fillId="0" borderId="113" xfId="0" applyFont="1" applyBorder="1" applyAlignment="1" applyProtection="1">
      <alignment vertical="center"/>
      <protection locked="0"/>
    </xf>
    <xf numFmtId="5" fontId="36" fillId="0" borderId="46" xfId="0" applyNumberFormat="1" applyFont="1" applyBorder="1" applyAlignment="1" applyProtection="1">
      <alignment vertical="center"/>
      <protection locked="0"/>
    </xf>
    <xf numFmtId="0" fontId="36" fillId="0" borderId="0" xfId="0" applyFont="1" applyAlignment="1">
      <alignment horizontal="right" vertical="center"/>
    </xf>
    <xf numFmtId="0" fontId="36" fillId="0" borderId="39" xfId="0" applyFont="1" applyBorder="1" applyAlignment="1">
      <alignment vertical="center"/>
    </xf>
    <xf numFmtId="0" fontId="44" fillId="0" borderId="112" xfId="0" applyFont="1" applyBorder="1" applyAlignment="1" applyProtection="1">
      <alignment horizontal="left" vertical="center"/>
      <protection locked="0"/>
    </xf>
    <xf numFmtId="41" fontId="36" fillId="0" borderId="54" xfId="0" applyNumberFormat="1" applyFont="1" applyBorder="1" applyAlignment="1" applyProtection="1">
      <alignment horizontal="left" vertical="center"/>
      <protection locked="0"/>
    </xf>
    <xf numFmtId="0" fontId="36" fillId="0" borderId="68" xfId="0" applyFont="1" applyBorder="1" applyAlignment="1">
      <alignment vertical="center"/>
    </xf>
    <xf numFmtId="41" fontId="36" fillId="0" borderId="45" xfId="0" applyNumberFormat="1" applyFont="1" applyBorder="1" applyAlignment="1" applyProtection="1">
      <alignment horizontal="left" vertical="center"/>
      <protection locked="0"/>
    </xf>
    <xf numFmtId="0" fontId="36" fillId="0" borderId="69" xfId="0" applyFont="1" applyBorder="1" applyAlignment="1">
      <alignment vertical="center"/>
    </xf>
    <xf numFmtId="0" fontId="36" fillId="0" borderId="70" xfId="0" applyFont="1" applyBorder="1" applyAlignment="1">
      <alignment vertical="center"/>
    </xf>
    <xf numFmtId="0" fontId="36" fillId="0" borderId="71" xfId="0" applyFont="1" applyBorder="1" applyAlignment="1">
      <alignment vertical="center"/>
    </xf>
    <xf numFmtId="0" fontId="36" fillId="0" borderId="131" xfId="0" applyFont="1" applyBorder="1" applyAlignment="1">
      <alignment vertical="center"/>
    </xf>
    <xf numFmtId="41" fontId="36" fillId="0" borderId="126" xfId="0" applyNumberFormat="1" applyFont="1" applyBorder="1" applyAlignment="1" applyProtection="1">
      <alignment horizontal="left" vertical="center"/>
      <protection locked="0"/>
    </xf>
    <xf numFmtId="0" fontId="36" fillId="0" borderId="126" xfId="0" applyFont="1" applyBorder="1" applyAlignment="1" applyProtection="1">
      <alignment horizontal="center" vertical="center"/>
      <protection locked="0"/>
    </xf>
    <xf numFmtId="0" fontId="36" fillId="0" borderId="112" xfId="0" applyFont="1" applyBorder="1" applyAlignment="1" applyProtection="1">
      <alignment horizontal="left" vertical="center"/>
      <protection locked="0"/>
    </xf>
    <xf numFmtId="0" fontId="36" fillId="0" borderId="0" xfId="0" applyFont="1" applyAlignment="1" applyProtection="1">
      <alignment vertical="center"/>
      <protection locked="0"/>
    </xf>
    <xf numFmtId="179" fontId="36" fillId="0" borderId="0" xfId="0" applyNumberFormat="1" applyFont="1" applyAlignment="1">
      <alignment vertical="center"/>
    </xf>
    <xf numFmtId="178" fontId="36" fillId="0" borderId="0" xfId="0" applyNumberFormat="1" applyFont="1" applyAlignment="1">
      <alignment vertical="center"/>
    </xf>
    <xf numFmtId="0" fontId="36" fillId="0" borderId="125" xfId="0" applyFont="1" applyBorder="1" applyAlignment="1" applyProtection="1">
      <alignment horizontal="left" vertical="center"/>
      <protection locked="0"/>
    </xf>
    <xf numFmtId="0" fontId="36" fillId="0" borderId="112" xfId="0" applyFont="1" applyBorder="1" applyAlignment="1" applyProtection="1">
      <alignment vertical="center"/>
      <protection locked="0"/>
    </xf>
    <xf numFmtId="180" fontId="43" fillId="0" borderId="122" xfId="0" applyNumberFormat="1" applyFont="1" applyBorder="1" applyAlignment="1">
      <alignment horizontal="center" vertical="center" wrapText="1"/>
    </xf>
    <xf numFmtId="0" fontId="43" fillId="0" borderId="26" xfId="0" applyFont="1" applyBorder="1" applyAlignment="1">
      <alignment horizontal="center" vertical="center"/>
    </xf>
    <xf numFmtId="0" fontId="43" fillId="0" borderId="115" xfId="0" applyFont="1" applyBorder="1" applyAlignment="1">
      <alignment horizontal="center" vertical="center"/>
    </xf>
    <xf numFmtId="41" fontId="43" fillId="0" borderId="115" xfId="0" applyNumberFormat="1" applyFont="1" applyBorder="1" applyAlignment="1">
      <alignment horizontal="center" vertical="center" wrapText="1"/>
    </xf>
    <xf numFmtId="180" fontId="43" fillId="0" borderId="115" xfId="0" applyNumberFormat="1" applyFont="1" applyBorder="1" applyAlignment="1">
      <alignment horizontal="center" vertical="center" wrapText="1"/>
    </xf>
    <xf numFmtId="0" fontId="43" fillId="0" borderId="115" xfId="0" applyFont="1" applyBorder="1" applyAlignment="1">
      <alignment horizontal="center" vertical="center" wrapText="1"/>
    </xf>
    <xf numFmtId="0" fontId="43" fillId="0" borderId="116" xfId="0" applyFont="1" applyBorder="1" applyAlignment="1">
      <alignment horizontal="center" vertical="center" wrapText="1"/>
    </xf>
    <xf numFmtId="0" fontId="43" fillId="0" borderId="117"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27" xfId="0" applyFont="1" applyBorder="1" applyAlignment="1">
      <alignment horizontal="center" vertical="center"/>
    </xf>
    <xf numFmtId="0" fontId="42" fillId="0" borderId="115" xfId="0" applyFont="1" applyBorder="1" applyAlignment="1">
      <alignment horizontal="center" vertical="center" wrapText="1"/>
    </xf>
    <xf numFmtId="42" fontId="36" fillId="0" borderId="27" xfId="0" applyNumberFormat="1" applyFont="1" applyBorder="1" applyAlignment="1">
      <alignment horizontal="right" vertical="center"/>
    </xf>
    <xf numFmtId="42" fontId="36" fillId="0" borderId="28" xfId="0" applyNumberFormat="1" applyFont="1" applyBorder="1" applyAlignment="1">
      <alignment horizontal="right" vertical="center"/>
    </xf>
    <xf numFmtId="42" fontId="36" fillId="0" borderId="1" xfId="1" applyNumberFormat="1" applyFont="1" applyFill="1" applyBorder="1" applyAlignment="1" applyProtection="1">
      <alignment horizontal="right" vertical="center"/>
    </xf>
    <xf numFmtId="42" fontId="36" fillId="0" borderId="8" xfId="0" applyNumberFormat="1" applyFont="1" applyBorder="1" applyAlignment="1">
      <alignment horizontal="right" vertical="center"/>
    </xf>
    <xf numFmtId="0" fontId="52" fillId="0" borderId="0" xfId="0" applyFont="1"/>
    <xf numFmtId="3" fontId="52" fillId="0" borderId="0" xfId="0" applyNumberFormat="1" applyFont="1"/>
    <xf numFmtId="42" fontId="52" fillId="0" borderId="0" xfId="0" applyNumberFormat="1" applyFont="1"/>
    <xf numFmtId="0" fontId="52" fillId="0" borderId="0" xfId="0" applyFont="1" applyAlignment="1">
      <alignment horizontal="center"/>
    </xf>
    <xf numFmtId="42" fontId="52" fillId="0" borderId="0" xfId="0" applyNumberFormat="1" applyFont="1" applyAlignment="1">
      <alignment horizontal="right"/>
    </xf>
    <xf numFmtId="0" fontId="36" fillId="0" borderId="0" xfId="0" applyFont="1" applyAlignment="1">
      <alignment wrapText="1"/>
    </xf>
    <xf numFmtId="3" fontId="36" fillId="0" borderId="0" xfId="0" applyNumberFormat="1" applyFont="1"/>
    <xf numFmtId="42" fontId="44" fillId="0" borderId="0" xfId="0" applyNumberFormat="1" applyFont="1"/>
    <xf numFmtId="42" fontId="53" fillId="0" borderId="0" xfId="0" applyNumberFormat="1" applyFont="1" applyAlignment="1">
      <alignment vertical="center"/>
    </xf>
    <xf numFmtId="0" fontId="37" fillId="0" borderId="0" xfId="0" applyFont="1" applyAlignment="1">
      <alignment vertical="center" wrapText="1"/>
    </xf>
    <xf numFmtId="0" fontId="39" fillId="0" borderId="0" xfId="0" applyFont="1"/>
    <xf numFmtId="0" fontId="44" fillId="0" borderId="0" xfId="0" applyFont="1" applyAlignment="1">
      <alignment horizontal="center"/>
    </xf>
    <xf numFmtId="0" fontId="40" fillId="0" borderId="0" xfId="0" applyFont="1"/>
    <xf numFmtId="0" fontId="56" fillId="4" borderId="1" xfId="0" applyFont="1" applyFill="1" applyBorder="1" applyAlignment="1">
      <alignment horizontal="center" vertical="center" wrapText="1"/>
    </xf>
    <xf numFmtId="3" fontId="56" fillId="4" borderId="2" xfId="0" applyNumberFormat="1" applyFont="1" applyFill="1" applyBorder="1" applyAlignment="1">
      <alignment horizontal="center" vertical="center" wrapText="1"/>
    </xf>
    <xf numFmtId="6" fontId="56" fillId="0" borderId="9" xfId="2" applyFont="1" applyFill="1" applyBorder="1" applyAlignment="1">
      <alignment horizontal="center" vertical="center" wrapText="1"/>
    </xf>
    <xf numFmtId="42" fontId="56" fillId="0" borderId="59" xfId="2" applyNumberFormat="1" applyFont="1" applyFill="1" applyBorder="1" applyAlignment="1">
      <alignment horizontal="center" vertical="center" wrapText="1"/>
    </xf>
    <xf numFmtId="6" fontId="56" fillId="0" borderId="59" xfId="2" applyFont="1" applyFill="1" applyBorder="1" applyAlignment="1">
      <alignment horizontal="center" vertical="center" wrapText="1"/>
    </xf>
    <xf numFmtId="42" fontId="56" fillId="0" borderId="60" xfId="2" applyNumberFormat="1" applyFont="1" applyFill="1" applyBorder="1" applyAlignment="1">
      <alignment horizontal="center" vertical="center" wrapText="1"/>
    </xf>
    <xf numFmtId="0" fontId="56" fillId="0" borderId="90" xfId="0" applyFont="1" applyBorder="1" applyAlignment="1" applyProtection="1">
      <alignment horizontal="left" vertical="center"/>
      <protection locked="0"/>
    </xf>
    <xf numFmtId="42" fontId="56" fillId="0" borderId="91" xfId="0" applyNumberFormat="1" applyFont="1" applyBorder="1" applyProtection="1">
      <protection locked="0"/>
    </xf>
    <xf numFmtId="0" fontId="56" fillId="0" borderId="91" xfId="0" applyFont="1" applyBorder="1" applyAlignment="1" applyProtection="1">
      <alignment horizontal="center"/>
      <protection locked="0"/>
    </xf>
    <xf numFmtId="0" fontId="56" fillId="4" borderId="92" xfId="0" applyFont="1" applyFill="1" applyBorder="1" applyAlignment="1">
      <alignment horizontal="center"/>
    </xf>
    <xf numFmtId="42" fontId="56" fillId="4" borderId="56" xfId="0" applyNumberFormat="1" applyFont="1" applyFill="1" applyBorder="1" applyAlignment="1">
      <alignment horizontal="left" vertical="center"/>
    </xf>
    <xf numFmtId="0" fontId="56" fillId="0" borderId="93" xfId="0" applyFont="1" applyBorder="1" applyAlignment="1" applyProtection="1">
      <alignment horizontal="left" vertical="center"/>
      <protection locked="0"/>
    </xf>
    <xf numFmtId="42" fontId="56" fillId="0" borderId="94" xfId="0" applyNumberFormat="1" applyFont="1" applyBorder="1" applyAlignment="1" applyProtection="1">
      <alignment horizontal="left" vertical="center"/>
      <protection locked="0"/>
    </xf>
    <xf numFmtId="0" fontId="56" fillId="0" borderId="94" xfId="0" applyFont="1" applyBorder="1" applyAlignment="1" applyProtection="1">
      <alignment horizontal="center" vertical="center"/>
      <protection locked="0"/>
    </xf>
    <xf numFmtId="0" fontId="56" fillId="4" borderId="95" xfId="0" applyFont="1" applyFill="1" applyBorder="1" applyAlignment="1">
      <alignment horizontal="center" vertical="center"/>
    </xf>
    <xf numFmtId="42" fontId="56" fillId="4" borderId="51" xfId="0" applyNumberFormat="1" applyFont="1" applyFill="1" applyBorder="1" applyAlignment="1">
      <alignment horizontal="left" vertical="center"/>
    </xf>
    <xf numFmtId="0" fontId="56" fillId="0" borderId="96" xfId="0" applyFont="1" applyBorder="1" applyAlignment="1" applyProtection="1">
      <alignment horizontal="left" vertical="center"/>
      <protection locked="0"/>
    </xf>
    <xf numFmtId="42" fontId="56" fillId="0" borderId="97" xfId="0" applyNumberFormat="1" applyFont="1" applyBorder="1" applyAlignment="1" applyProtection="1">
      <alignment horizontal="left" vertical="center"/>
      <protection locked="0"/>
    </xf>
    <xf numFmtId="0" fontId="56" fillId="0" borderId="97" xfId="0" applyFont="1" applyBorder="1" applyAlignment="1" applyProtection="1">
      <alignment horizontal="center" vertical="center"/>
      <protection locked="0"/>
    </xf>
    <xf numFmtId="0" fontId="56" fillId="4" borderId="98" xfId="0" applyFont="1" applyFill="1" applyBorder="1" applyAlignment="1">
      <alignment horizontal="center" vertical="center"/>
    </xf>
    <xf numFmtId="42" fontId="56" fillId="4" borderId="52" xfId="0" applyNumberFormat="1" applyFont="1" applyFill="1" applyBorder="1" applyAlignment="1">
      <alignment horizontal="left" vertical="center"/>
    </xf>
    <xf numFmtId="0" fontId="56" fillId="0" borderId="67" xfId="0" applyFont="1" applyBorder="1" applyAlignment="1">
      <alignment horizontal="left" vertical="center"/>
    </xf>
    <xf numFmtId="42" fontId="56" fillId="0" borderId="43" xfId="0" applyNumberFormat="1" applyFont="1" applyBorder="1" applyAlignment="1">
      <alignment horizontal="left" vertical="center"/>
    </xf>
    <xf numFmtId="0" fontId="56" fillId="0" borderId="43" xfId="0" applyFont="1" applyBorder="1" applyAlignment="1">
      <alignment horizontal="center" vertical="center"/>
    </xf>
    <xf numFmtId="0" fontId="56" fillId="4" borderId="43" xfId="0" applyFont="1" applyFill="1" applyBorder="1" applyAlignment="1">
      <alignment horizontal="center" vertical="center"/>
    </xf>
    <xf numFmtId="42" fontId="56" fillId="4" borderId="41" xfId="0" applyNumberFormat="1" applyFont="1" applyFill="1" applyBorder="1" applyAlignment="1">
      <alignment horizontal="left" vertical="center"/>
    </xf>
    <xf numFmtId="0" fontId="56" fillId="0" borderId="75" xfId="0" applyFont="1" applyBorder="1" applyAlignment="1" applyProtection="1">
      <alignment horizontal="left" vertical="center"/>
      <protection locked="0"/>
    </xf>
    <xf numFmtId="42" fontId="56" fillId="0" borderId="91" xfId="0" applyNumberFormat="1" applyFont="1" applyBorder="1" applyAlignment="1" applyProtection="1">
      <alignment horizontal="left" vertical="center"/>
      <protection locked="0"/>
    </xf>
    <xf numFmtId="0" fontId="56" fillId="0" borderId="91" xfId="0" applyFont="1" applyBorder="1" applyAlignment="1" applyProtection="1">
      <alignment horizontal="center" vertical="center"/>
      <protection locked="0"/>
    </xf>
    <xf numFmtId="0" fontId="56" fillId="4" borderId="92" xfId="0" applyFont="1" applyFill="1" applyBorder="1" applyAlignment="1">
      <alignment horizontal="center" vertical="center"/>
    </xf>
    <xf numFmtId="0" fontId="56" fillId="0" borderId="92" xfId="0" applyFont="1" applyBorder="1" applyAlignment="1">
      <alignment horizontal="center" vertical="center"/>
    </xf>
    <xf numFmtId="0" fontId="56" fillId="0" borderId="95" xfId="0" applyFont="1" applyBorder="1" applyAlignment="1">
      <alignment horizontal="center" vertical="center"/>
    </xf>
    <xf numFmtId="0" fontId="56" fillId="0" borderId="98" xfId="0" applyFont="1" applyBorder="1" applyAlignment="1">
      <alignment horizontal="center" vertical="center"/>
    </xf>
    <xf numFmtId="0" fontId="40" fillId="0" borderId="0" xfId="0" applyFont="1" applyAlignment="1">
      <alignment vertical="center"/>
    </xf>
    <xf numFmtId="0" fontId="39" fillId="0" borderId="0" xfId="0" applyFont="1" applyAlignment="1">
      <alignment horizontal="center" vertical="center"/>
    </xf>
    <xf numFmtId="3" fontId="39" fillId="0" borderId="0" xfId="0" applyNumberFormat="1" applyFont="1" applyAlignment="1">
      <alignment horizontal="center" vertical="center"/>
    </xf>
    <xf numFmtId="42" fontId="44" fillId="0" borderId="0" xfId="0" applyNumberFormat="1" applyFont="1" applyAlignment="1">
      <alignment horizontal="left" vertical="center"/>
    </xf>
    <xf numFmtId="0" fontId="44" fillId="0" borderId="0" xfId="0" applyFont="1" applyAlignment="1">
      <alignment horizontal="center" vertical="center"/>
    </xf>
    <xf numFmtId="0" fontId="39" fillId="0" borderId="0" xfId="0" applyFont="1" applyAlignment="1">
      <alignment horizontal="center" vertical="center" textRotation="255"/>
    </xf>
    <xf numFmtId="0" fontId="49" fillId="0" borderId="0" xfId="0" applyFont="1" applyAlignment="1">
      <alignment horizontal="right" vertical="center"/>
    </xf>
    <xf numFmtId="42" fontId="44" fillId="0" borderId="0" xfId="0" applyNumberFormat="1" applyFont="1" applyAlignment="1">
      <alignment horizontal="center"/>
    </xf>
    <xf numFmtId="0" fontId="52" fillId="0" borderId="0" xfId="0" applyFont="1" applyAlignment="1">
      <alignment horizontal="center" vertical="center" textRotation="255"/>
    </xf>
    <xf numFmtId="0" fontId="52" fillId="0" borderId="0" xfId="0" applyFont="1" applyAlignment="1">
      <alignment horizontal="center" vertical="center"/>
    </xf>
    <xf numFmtId="3" fontId="52" fillId="0" borderId="0" xfId="0" applyNumberFormat="1" applyFont="1" applyAlignment="1">
      <alignment horizontal="center" vertical="center"/>
    </xf>
    <xf numFmtId="0" fontId="54" fillId="0" borderId="0" xfId="0" applyFont="1" applyAlignment="1">
      <alignment horizontal="right" vertical="center"/>
    </xf>
    <xf numFmtId="42" fontId="52" fillId="0" borderId="0" xfId="0" applyNumberFormat="1" applyFont="1" applyAlignment="1">
      <alignment horizontal="center"/>
    </xf>
    <xf numFmtId="0" fontId="56" fillId="0" borderId="6" xfId="0" applyFont="1" applyBorder="1" applyAlignment="1">
      <alignment horizontal="center" vertical="center"/>
    </xf>
    <xf numFmtId="3" fontId="56" fillId="0" borderId="2" xfId="0" applyNumberFormat="1" applyFont="1" applyBorder="1" applyAlignment="1">
      <alignment horizontal="center" vertical="center"/>
    </xf>
    <xf numFmtId="0" fontId="56" fillId="0" borderId="9" xfId="0" applyFont="1" applyBorder="1" applyAlignment="1">
      <alignment horizontal="center" vertical="center"/>
    </xf>
    <xf numFmtId="42" fontId="56" fillId="0" borderId="59" xfId="2" applyNumberFormat="1" applyFont="1" applyFill="1" applyBorder="1" applyAlignment="1">
      <alignment horizontal="left" vertical="center" wrapText="1"/>
    </xf>
    <xf numFmtId="42" fontId="56" fillId="0" borderId="60" xfId="2" applyNumberFormat="1" applyFont="1" applyFill="1" applyBorder="1" applyAlignment="1">
      <alignment vertical="center" wrapText="1"/>
    </xf>
    <xf numFmtId="42" fontId="56" fillId="0" borderId="94" xfId="0" applyNumberFormat="1" applyFont="1" applyBorder="1" applyProtection="1">
      <protection locked="0"/>
    </xf>
    <xf numFmtId="0" fontId="56" fillId="0" borderId="94" xfId="0" applyFont="1" applyBorder="1" applyAlignment="1" applyProtection="1">
      <alignment horizontal="center"/>
      <protection locked="0"/>
    </xf>
    <xf numFmtId="0" fontId="56" fillId="4" borderId="95" xfId="0" applyFont="1" applyFill="1" applyBorder="1" applyAlignment="1">
      <alignment horizontal="center"/>
    </xf>
    <xf numFmtId="0" fontId="56" fillId="0" borderId="90" xfId="0" applyFont="1" applyBorder="1" applyAlignment="1">
      <alignment horizontal="left" vertical="center"/>
    </xf>
    <xf numFmtId="42" fontId="56" fillId="0" borderId="91" xfId="0" applyNumberFormat="1" applyFont="1" applyBorder="1" applyAlignment="1">
      <alignment horizontal="left" vertical="center"/>
    </xf>
    <xf numFmtId="0" fontId="56" fillId="0" borderId="91" xfId="0" applyFont="1" applyBorder="1" applyAlignment="1">
      <alignment horizontal="center" vertical="center"/>
    </xf>
    <xf numFmtId="0" fontId="56" fillId="4" borderId="103" xfId="0" applyFont="1" applyFill="1" applyBorder="1" applyAlignment="1">
      <alignment horizontal="center"/>
    </xf>
    <xf numFmtId="0" fontId="56" fillId="4" borderId="104" xfId="0" applyFont="1" applyFill="1" applyBorder="1" applyAlignment="1">
      <alignment horizontal="center" vertical="center"/>
    </xf>
    <xf numFmtId="0" fontId="56" fillId="0" borderId="99" xfId="0" applyFont="1" applyBorder="1" applyAlignment="1" applyProtection="1">
      <alignment horizontal="left" vertical="center"/>
      <protection locked="0"/>
    </xf>
    <xf numFmtId="42" fontId="56" fillId="0" borderId="101" xfId="0" applyNumberFormat="1" applyFont="1" applyBorder="1" applyAlignment="1" applyProtection="1">
      <alignment horizontal="left" vertical="center"/>
      <protection locked="0"/>
    </xf>
    <xf numFmtId="0" fontId="56" fillId="0" borderId="101" xfId="0" applyFont="1" applyBorder="1" applyAlignment="1" applyProtection="1">
      <alignment horizontal="center" vertical="center"/>
      <protection locked="0"/>
    </xf>
    <xf numFmtId="0" fontId="56" fillId="4" borderId="105" xfId="0" applyFont="1" applyFill="1" applyBorder="1" applyAlignment="1">
      <alignment horizontal="center" vertical="center"/>
    </xf>
    <xf numFmtId="42" fontId="56" fillId="4" borderId="58" xfId="0" applyNumberFormat="1" applyFont="1" applyFill="1" applyBorder="1" applyAlignment="1">
      <alignment horizontal="left" vertical="center"/>
    </xf>
    <xf numFmtId="0" fontId="56" fillId="0" borderId="100" xfId="0" applyFont="1" applyBorder="1" applyAlignment="1">
      <alignment horizontal="left" vertical="center"/>
    </xf>
    <xf numFmtId="42" fontId="56" fillId="0" borderId="102" xfId="0" applyNumberFormat="1" applyFont="1" applyBorder="1" applyAlignment="1">
      <alignment horizontal="left" vertical="center"/>
    </xf>
    <xf numFmtId="0" fontId="56" fillId="0" borderId="102" xfId="0" applyFont="1" applyBorder="1" applyAlignment="1">
      <alignment horizontal="center" vertical="center"/>
    </xf>
    <xf numFmtId="42" fontId="56" fillId="4" borderId="50" xfId="0" applyNumberFormat="1" applyFont="1" applyFill="1" applyBorder="1" applyAlignment="1">
      <alignment horizontal="left" vertical="center"/>
    </xf>
    <xf numFmtId="42" fontId="56" fillId="4" borderId="137" xfId="0" applyNumberFormat="1" applyFont="1" applyFill="1" applyBorder="1" applyAlignment="1">
      <alignment horizontal="left" vertical="center"/>
    </xf>
    <xf numFmtId="0" fontId="56" fillId="4" borderId="107" xfId="0" applyFont="1" applyFill="1" applyBorder="1" applyAlignment="1">
      <alignment horizontal="center" vertical="center"/>
    </xf>
    <xf numFmtId="3" fontId="49" fillId="4" borderId="8" xfId="0" applyNumberFormat="1" applyFont="1" applyFill="1" applyBorder="1" applyAlignment="1">
      <alignment horizontal="center" vertical="center"/>
    </xf>
    <xf numFmtId="0" fontId="36" fillId="4" borderId="13" xfId="0" applyFont="1" applyFill="1" applyBorder="1" applyAlignment="1">
      <alignment horizontal="justify" vertical="center"/>
    </xf>
    <xf numFmtId="42" fontId="36" fillId="4" borderId="15" xfId="0" applyNumberFormat="1" applyFont="1" applyFill="1" applyBorder="1" applyAlignment="1">
      <alignment horizontal="justify" vertical="center"/>
    </xf>
    <xf numFmtId="0" fontId="36" fillId="4" borderId="15" xfId="0" applyFont="1" applyFill="1" applyBorder="1" applyAlignment="1">
      <alignment horizontal="center" vertical="center"/>
    </xf>
    <xf numFmtId="42" fontId="36" fillId="4" borderId="5" xfId="0" applyNumberFormat="1" applyFont="1" applyFill="1" applyBorder="1" applyAlignment="1">
      <alignment horizontal="justify" vertical="center"/>
    </xf>
    <xf numFmtId="0" fontId="58" fillId="0" borderId="0" xfId="0" applyFont="1" applyAlignment="1">
      <alignment vertical="center"/>
    </xf>
    <xf numFmtId="0" fontId="36" fillId="0" borderId="9" xfId="0" applyFont="1" applyBorder="1" applyAlignment="1">
      <alignment vertical="center"/>
    </xf>
    <xf numFmtId="42" fontId="36" fillId="0" borderId="0" xfId="0" applyNumberFormat="1" applyFont="1" applyAlignment="1">
      <alignment horizontal="left" vertical="center"/>
    </xf>
    <xf numFmtId="6" fontId="59" fillId="0" borderId="59" xfId="2" applyFont="1" applyFill="1" applyBorder="1" applyAlignment="1">
      <alignment horizontal="center" vertical="center" wrapText="1"/>
    </xf>
    <xf numFmtId="0" fontId="17" fillId="0" borderId="0" xfId="0" applyFont="1" applyAlignment="1">
      <alignment horizontal="center" vertical="center"/>
    </xf>
    <xf numFmtId="0" fontId="17" fillId="0" borderId="42" xfId="0" applyFont="1" applyBorder="1" applyAlignment="1">
      <alignment horizontal="center" vertical="center" shrinkToFit="1"/>
    </xf>
    <xf numFmtId="0" fontId="25" fillId="0" borderId="0" xfId="0" applyFont="1" applyAlignment="1">
      <alignment horizontal="center" vertical="center"/>
    </xf>
    <xf numFmtId="0" fontId="19" fillId="0" borderId="0" xfId="0" applyFont="1" applyAlignment="1">
      <alignment horizontal="center" vertical="center" wrapText="1"/>
    </xf>
    <xf numFmtId="0" fontId="17" fillId="0" borderId="0" xfId="0" applyFont="1" applyAlignment="1">
      <alignment horizontal="left" vertical="center"/>
    </xf>
    <xf numFmtId="0" fontId="19" fillId="0" borderId="0" xfId="0" applyFont="1" applyAlignment="1">
      <alignment horizontal="center" vertical="center"/>
    </xf>
    <xf numFmtId="0" fontId="17" fillId="0" borderId="0" xfId="0" applyFont="1" applyAlignment="1">
      <alignment horizontal="center" vertical="center" wrapText="1"/>
    </xf>
    <xf numFmtId="42" fontId="17"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17" fillId="2" borderId="0" xfId="0" applyFont="1" applyFill="1" applyAlignment="1">
      <alignment horizontal="center" vertical="center" wrapText="1"/>
    </xf>
    <xf numFmtId="0" fontId="17" fillId="0" borderId="53"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22" fillId="0" borderId="11"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5" fillId="0" borderId="84" xfId="0" applyFont="1" applyBorder="1" applyAlignment="1" applyProtection="1">
      <alignment vertical="center"/>
      <protection locked="0"/>
    </xf>
    <xf numFmtId="0" fontId="5" fillId="0" borderId="85" xfId="0" applyFont="1" applyBorder="1" applyAlignment="1" applyProtection="1">
      <alignment vertical="center"/>
      <protection locked="0"/>
    </xf>
    <xf numFmtId="0" fontId="5" fillId="0" borderId="86" xfId="0" applyFont="1" applyBorder="1" applyAlignmen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21" fillId="0" borderId="13" xfId="0" applyFont="1" applyBorder="1" applyAlignment="1" applyProtection="1">
      <alignment vertical="center" wrapText="1"/>
      <protection locked="0"/>
    </xf>
    <xf numFmtId="0" fontId="21" fillId="0" borderId="10" xfId="0" applyFont="1" applyBorder="1" applyAlignment="1" applyProtection="1">
      <alignment vertical="center" wrapText="1"/>
      <protection locked="0"/>
    </xf>
    <xf numFmtId="0" fontId="21" fillId="0" borderId="8" xfId="0" applyFont="1" applyBorder="1" applyAlignment="1" applyProtection="1">
      <alignment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3" fillId="0" borderId="10" xfId="0" applyFont="1" applyBorder="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13" xfId="0" applyFont="1" applyBorder="1" applyAlignment="1" applyProtection="1">
      <alignment vertical="center"/>
      <protection locked="0"/>
    </xf>
    <xf numFmtId="0" fontId="21" fillId="0" borderId="10" xfId="0" applyFont="1" applyBorder="1" applyAlignment="1" applyProtection="1">
      <alignment vertical="center"/>
      <protection locked="0"/>
    </xf>
    <xf numFmtId="0" fontId="21" fillId="0" borderId="8"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1" fillId="0" borderId="17"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0" xfId="0" applyFont="1" applyAlignment="1" applyProtection="1">
      <alignment vertical="center"/>
      <protection locked="0"/>
    </xf>
    <xf numFmtId="0" fontId="21" fillId="0" borderId="7" xfId="0" applyFont="1" applyBorder="1" applyAlignment="1" applyProtection="1">
      <alignment vertical="center"/>
      <protection locked="0"/>
    </xf>
    <xf numFmtId="0" fontId="21" fillId="0" borderId="75" xfId="0" applyFont="1" applyBorder="1" applyAlignment="1" applyProtection="1">
      <alignment vertical="center"/>
      <protection locked="0"/>
    </xf>
    <xf numFmtId="0" fontId="21" fillId="0" borderId="76" xfId="0" applyFont="1" applyBorder="1" applyAlignment="1" applyProtection="1">
      <alignment vertical="center"/>
      <protection locked="0"/>
    </xf>
    <xf numFmtId="0" fontId="21" fillId="0" borderId="77"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5"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 fillId="0" borderId="4" xfId="0" applyFont="1" applyBorder="1" applyAlignment="1">
      <alignment horizontal="center" vertical="center" wrapText="1"/>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2" xfId="0" applyFont="1" applyBorder="1" applyAlignment="1">
      <alignment vertical="center"/>
    </xf>
    <xf numFmtId="0" fontId="21" fillId="0" borderId="0" xfId="0" applyFont="1" applyAlignment="1">
      <alignment vertical="center"/>
    </xf>
    <xf numFmtId="0" fontId="21" fillId="0" borderId="7" xfId="0" applyFont="1" applyBorder="1" applyAlignment="1">
      <alignment vertical="center"/>
    </xf>
    <xf numFmtId="0" fontId="22" fillId="0" borderId="15" xfId="0" applyFont="1" applyBorder="1" applyAlignment="1">
      <alignment vertical="center"/>
    </xf>
    <xf numFmtId="0" fontId="22" fillId="0" borderId="5" xfId="0" applyFont="1" applyBorder="1" applyAlignment="1">
      <alignment vertical="center"/>
    </xf>
    <xf numFmtId="0" fontId="21" fillId="0" borderId="75" xfId="0" applyFont="1" applyBorder="1" applyAlignment="1">
      <alignment vertical="center"/>
    </xf>
    <xf numFmtId="0" fontId="21" fillId="0" borderId="76" xfId="0" applyFont="1" applyBorder="1" applyAlignment="1">
      <alignment vertical="center"/>
    </xf>
    <xf numFmtId="0" fontId="21" fillId="0" borderId="77" xfId="0" applyFont="1" applyBorder="1" applyAlignment="1">
      <alignment vertical="center"/>
    </xf>
    <xf numFmtId="0" fontId="34" fillId="0" borderId="13" xfId="0" applyFont="1" applyBorder="1" applyAlignment="1" applyProtection="1">
      <alignment horizontal="left" wrapText="1"/>
      <protection locked="0"/>
    </xf>
    <xf numFmtId="0" fontId="34" fillId="0" borderId="10" xfId="0" applyFont="1" applyBorder="1" applyAlignment="1" applyProtection="1">
      <alignment horizontal="left" wrapText="1"/>
      <protection locked="0"/>
    </xf>
    <xf numFmtId="0" fontId="34" fillId="0" borderId="8" xfId="0" applyFont="1" applyBorder="1" applyAlignment="1" applyProtection="1">
      <alignment horizontal="left" wrapText="1"/>
      <protection locked="0"/>
    </xf>
    <xf numFmtId="0" fontId="21" fillId="0" borderId="13" xfId="0" applyFont="1" applyBorder="1" applyAlignment="1" applyProtection="1">
      <alignment horizontal="left" vertical="center" wrapText="1" shrinkToFit="1"/>
      <protection locked="0"/>
    </xf>
    <xf numFmtId="0" fontId="21" fillId="0" borderId="10" xfId="0" applyFont="1" applyBorder="1" applyAlignment="1" applyProtection="1">
      <alignment horizontal="left" vertical="center" wrapText="1" shrinkToFit="1"/>
      <protection locked="0"/>
    </xf>
    <xf numFmtId="0" fontId="21"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0" xfId="0" applyNumberFormat="1" applyFont="1" applyBorder="1" applyAlignment="1" applyProtection="1">
      <alignment vertical="center"/>
      <protection locked="0"/>
    </xf>
    <xf numFmtId="176" fontId="4" fillId="0" borderId="111" xfId="0" applyNumberFormat="1" applyFont="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75" xfId="0" applyFont="1" applyBorder="1" applyAlignment="1" applyProtection="1">
      <alignment horizontal="left" vertical="top"/>
      <protection locked="0"/>
    </xf>
    <xf numFmtId="0" fontId="17" fillId="0" borderId="76" xfId="0" applyFont="1" applyBorder="1" applyAlignment="1" applyProtection="1">
      <alignment horizontal="left" vertical="top"/>
      <protection locked="0"/>
    </xf>
    <xf numFmtId="0" fontId="17" fillId="0" borderId="77" xfId="0" applyFont="1" applyBorder="1" applyAlignment="1" applyProtection="1">
      <alignment horizontal="left" vertical="top"/>
      <protection locked="0"/>
    </xf>
    <xf numFmtId="0" fontId="30"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7" fillId="0" borderId="75"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75" xfId="0" applyFont="1" applyBorder="1" applyAlignment="1" applyProtection="1">
      <alignment horizontal="center" vertical="center" shrinkToFit="1"/>
      <protection locked="0"/>
    </xf>
    <xf numFmtId="0" fontId="17" fillId="0" borderId="76" xfId="0" applyFont="1" applyBorder="1" applyAlignment="1" applyProtection="1">
      <alignment horizontal="center" vertical="center" shrinkToFit="1"/>
      <protection locked="0"/>
    </xf>
    <xf numFmtId="0" fontId="17" fillId="0" borderId="77" xfId="0" applyFont="1" applyBorder="1" applyAlignment="1" applyProtection="1">
      <alignment horizontal="center" vertical="center" shrinkToFit="1"/>
      <protection locked="0"/>
    </xf>
    <xf numFmtId="38" fontId="45" fillId="0" borderId="0" xfId="1" applyFont="1" applyFill="1" applyBorder="1" applyAlignment="1" applyProtection="1">
      <alignment horizontal="center" vertical="center"/>
    </xf>
    <xf numFmtId="38" fontId="36" fillId="0" borderId="14" xfId="1" applyFont="1" applyFill="1" applyBorder="1" applyAlignment="1" applyProtection="1">
      <alignment horizontal="center" vertical="center"/>
    </xf>
    <xf numFmtId="38" fontId="36" fillId="0" borderId="15" xfId="1" applyFont="1" applyFill="1" applyBorder="1" applyAlignment="1" applyProtection="1">
      <alignment horizontal="center" vertical="center"/>
    </xf>
    <xf numFmtId="38" fontId="36" fillId="0" borderId="5" xfId="1" applyFont="1" applyFill="1" applyBorder="1" applyAlignment="1" applyProtection="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5" xfId="0" applyFont="1" applyBorder="1" applyAlignment="1">
      <alignment horizontal="center" vertical="center"/>
    </xf>
    <xf numFmtId="0" fontId="36" fillId="0" borderId="1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1" xfId="0" applyFont="1" applyBorder="1" applyAlignment="1">
      <alignment horizontal="center" vertical="center"/>
    </xf>
    <xf numFmtId="0" fontId="36" fillId="0" borderId="9" xfId="0" applyFont="1" applyBorder="1" applyAlignment="1">
      <alignment horizontal="center" vertical="center"/>
    </xf>
    <xf numFmtId="0" fontId="36" fillId="0" borderId="6" xfId="0" applyFont="1" applyBorder="1" applyAlignment="1">
      <alignment horizontal="center" vertical="center"/>
    </xf>
    <xf numFmtId="0" fontId="36" fillId="0" borderId="12" xfId="0" applyFont="1" applyBorder="1" applyAlignment="1">
      <alignment horizontal="center" vertical="center"/>
    </xf>
    <xf numFmtId="0" fontId="36" fillId="0" borderId="0" xfId="0" applyFont="1" applyAlignment="1">
      <alignment horizontal="center" vertical="center"/>
    </xf>
    <xf numFmtId="0" fontId="36" fillId="0" borderId="7" xfId="0" applyFont="1" applyBorder="1" applyAlignment="1">
      <alignment horizontal="center" vertical="center"/>
    </xf>
    <xf numFmtId="0" fontId="36" fillId="0" borderId="13" xfId="0" applyFont="1" applyBorder="1" applyAlignment="1">
      <alignment horizontal="center" vertical="center"/>
    </xf>
    <xf numFmtId="0" fontId="36" fillId="0" borderId="10" xfId="0" applyFont="1" applyBorder="1" applyAlignment="1">
      <alignment horizontal="center" vertical="center"/>
    </xf>
    <xf numFmtId="0" fontId="36" fillId="0" borderId="8" xfId="0" applyFont="1" applyBorder="1" applyAlignment="1">
      <alignment horizontal="center" vertical="center"/>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5" xfId="0" applyFont="1" applyBorder="1" applyAlignment="1">
      <alignment horizontal="center" vertical="center" wrapText="1"/>
    </xf>
    <xf numFmtId="0" fontId="38" fillId="0" borderId="0" xfId="0" applyFont="1" applyAlignment="1">
      <alignment horizontal="center" vertical="center"/>
    </xf>
    <xf numFmtId="42" fontId="36" fillId="0" borderId="6" xfId="0" applyNumberFormat="1" applyFont="1" applyBorder="1" applyAlignment="1" applyProtection="1">
      <alignment vertical="center"/>
      <protection locked="0"/>
    </xf>
    <xf numFmtId="42" fontId="36" fillId="0" borderId="7" xfId="0" applyNumberFormat="1" applyFont="1" applyBorder="1" applyAlignment="1" applyProtection="1">
      <alignment vertical="center"/>
      <protection locked="0"/>
    </xf>
    <xf numFmtId="42" fontId="36" fillId="0" borderId="8" xfId="0" applyNumberFormat="1" applyFont="1" applyBorder="1" applyAlignment="1" applyProtection="1">
      <alignment vertical="center"/>
      <protection locked="0"/>
    </xf>
    <xf numFmtId="0" fontId="36" fillId="0" borderId="11" xfId="0" applyFont="1" applyBorder="1" applyAlignment="1">
      <alignment horizontal="center" vertical="center" textRotation="255" wrapText="1"/>
    </xf>
    <xf numFmtId="0" fontId="36" fillId="0" borderId="12" xfId="0" applyFont="1" applyBorder="1" applyAlignment="1">
      <alignment horizontal="center" vertical="center" textRotation="255" wrapText="1"/>
    </xf>
    <xf numFmtId="0" fontId="36" fillId="0" borderId="13" xfId="0" applyFont="1" applyBorder="1" applyAlignment="1">
      <alignment horizontal="center" vertical="center" textRotation="255" wrapText="1"/>
    </xf>
    <xf numFmtId="0" fontId="39" fillId="0" borderId="0" xfId="0" applyFont="1" applyAlignment="1">
      <alignment horizontal="left" vertical="center"/>
    </xf>
    <xf numFmtId="0" fontId="43" fillId="0" borderId="14" xfId="0" applyFont="1" applyBorder="1" applyAlignment="1">
      <alignment horizontal="center" vertical="center"/>
    </xf>
    <xf numFmtId="0" fontId="43" fillId="0" borderId="21" xfId="0" applyFont="1" applyBorder="1" applyAlignment="1">
      <alignment horizontal="center" vertical="center"/>
    </xf>
    <xf numFmtId="0" fontId="49" fillId="0" borderId="2" xfId="0" applyFont="1" applyBorder="1" applyAlignment="1">
      <alignment horizontal="center" vertical="center" textRotation="255"/>
    </xf>
    <xf numFmtId="0" fontId="49" fillId="0" borderId="3" xfId="0" applyFont="1" applyBorder="1" applyAlignment="1">
      <alignment horizontal="center" vertical="center" textRotation="255"/>
    </xf>
    <xf numFmtId="0" fontId="49" fillId="0" borderId="4" xfId="0" applyFont="1" applyBorder="1" applyAlignment="1">
      <alignment horizontal="center" vertical="center" textRotation="255"/>
    </xf>
    <xf numFmtId="180" fontId="36" fillId="3" borderId="7" xfId="0" applyNumberFormat="1" applyFont="1" applyFill="1" applyBorder="1" applyAlignment="1">
      <alignment horizontal="right" vertical="center"/>
    </xf>
    <xf numFmtId="180" fontId="36" fillId="3" borderId="8" xfId="0" applyNumberFormat="1" applyFont="1" applyFill="1" applyBorder="1" applyAlignment="1">
      <alignment horizontal="right" vertical="center"/>
    </xf>
    <xf numFmtId="0" fontId="49" fillId="0" borderId="11" xfId="0" applyFont="1" applyBorder="1" applyAlignment="1">
      <alignment vertical="center"/>
    </xf>
    <xf numFmtId="0" fontId="49" fillId="0" borderId="9" xfId="0" applyFont="1" applyBorder="1" applyAlignment="1">
      <alignment vertical="center"/>
    </xf>
    <xf numFmtId="0" fontId="49" fillId="0" borderId="6" xfId="0" applyFont="1" applyBorder="1" applyAlignment="1">
      <alignment vertical="center"/>
    </xf>
    <xf numFmtId="0" fontId="49" fillId="0" borderId="135" xfId="0" applyFont="1" applyBorder="1" applyAlignment="1">
      <alignment vertical="center"/>
    </xf>
    <xf numFmtId="0" fontId="49" fillId="0" borderId="106" xfId="0" applyFont="1" applyBorder="1" applyAlignment="1">
      <alignment vertical="center"/>
    </xf>
    <xf numFmtId="0" fontId="49" fillId="0" borderId="136" xfId="0" applyFont="1" applyBorder="1" applyAlignment="1">
      <alignment vertical="center"/>
    </xf>
    <xf numFmtId="180" fontId="36" fillId="3" borderId="2" xfId="0" applyNumberFormat="1" applyFont="1" applyFill="1" applyBorder="1" applyAlignment="1">
      <alignment horizontal="right" vertical="center"/>
    </xf>
    <xf numFmtId="180" fontId="36" fillId="3" borderId="3" xfId="0" applyNumberFormat="1" applyFont="1" applyFill="1" applyBorder="1" applyAlignment="1">
      <alignment horizontal="right" vertical="center"/>
    </xf>
    <xf numFmtId="180" fontId="36" fillId="3" borderId="121" xfId="0" applyNumberFormat="1" applyFont="1" applyFill="1" applyBorder="1" applyAlignment="1">
      <alignment horizontal="right" vertical="center"/>
    </xf>
    <xf numFmtId="0" fontId="43" fillId="0" borderId="14" xfId="0" applyFont="1" applyBorder="1" applyAlignment="1">
      <alignment horizontal="right" vertical="center"/>
    </xf>
    <xf numFmtId="0" fontId="43" fillId="0" borderId="15" xfId="0" applyFont="1" applyBorder="1" applyAlignment="1">
      <alignment horizontal="right" vertical="center"/>
    </xf>
    <xf numFmtId="0" fontId="43" fillId="0" borderId="21" xfId="0" applyFont="1" applyBorder="1" applyAlignment="1">
      <alignment horizontal="right" vertical="center"/>
    </xf>
    <xf numFmtId="0" fontId="56" fillId="4" borderId="2" xfId="0" applyFont="1" applyFill="1" applyBorder="1" applyAlignment="1">
      <alignment horizontal="center" vertical="center"/>
    </xf>
    <xf numFmtId="0" fontId="56" fillId="4" borderId="3" xfId="0" applyFont="1" applyFill="1" applyBorder="1" applyAlignment="1">
      <alignment horizontal="center" vertical="center"/>
    </xf>
    <xf numFmtId="0" fontId="56" fillId="4" borderId="4" xfId="0" applyFont="1" applyFill="1" applyBorder="1" applyAlignment="1">
      <alignment horizontal="center" vertical="center"/>
    </xf>
    <xf numFmtId="3" fontId="56" fillId="4" borderId="2" xfId="0" applyNumberFormat="1" applyFont="1" applyFill="1" applyBorder="1" applyAlignment="1">
      <alignment horizontal="center" vertical="center"/>
    </xf>
    <xf numFmtId="3" fontId="56" fillId="4" borderId="3" xfId="0" applyNumberFormat="1" applyFont="1" applyFill="1" applyBorder="1" applyAlignment="1">
      <alignment horizontal="center" vertical="center"/>
    </xf>
    <xf numFmtId="3" fontId="56" fillId="4" borderId="4" xfId="0" applyNumberFormat="1" applyFont="1" applyFill="1" applyBorder="1" applyAlignment="1">
      <alignment horizontal="center" vertical="center"/>
    </xf>
    <xf numFmtId="0" fontId="49" fillId="4" borderId="14" xfId="0" applyFont="1" applyFill="1" applyBorder="1" applyAlignment="1">
      <alignment horizontal="center" vertical="center"/>
    </xf>
    <xf numFmtId="0" fontId="49" fillId="4" borderId="5" xfId="0" applyFont="1" applyFill="1" applyBorder="1" applyAlignment="1">
      <alignment horizontal="center" vertical="center"/>
    </xf>
    <xf numFmtId="0" fontId="56" fillId="4" borderId="2" xfId="0" applyFont="1" applyFill="1" applyBorder="1" applyAlignment="1">
      <alignment horizontal="center" vertical="center" wrapText="1"/>
    </xf>
    <xf numFmtId="38" fontId="56" fillId="0" borderId="2" xfId="1" applyFont="1" applyFill="1" applyBorder="1" applyAlignment="1">
      <alignment horizontal="center" vertical="center" textRotation="255"/>
    </xf>
    <xf numFmtId="38" fontId="56" fillId="0" borderId="3" xfId="1" applyFont="1" applyFill="1" applyBorder="1" applyAlignment="1">
      <alignment horizontal="center" vertical="center" textRotation="255"/>
    </xf>
    <xf numFmtId="38" fontId="56" fillId="0" borderId="4" xfId="1" applyFont="1" applyFill="1" applyBorder="1" applyAlignment="1">
      <alignment horizontal="center" vertical="center" textRotation="255"/>
    </xf>
    <xf numFmtId="3" fontId="57" fillId="4" borderId="2" xfId="0" applyNumberFormat="1" applyFont="1" applyFill="1" applyBorder="1" applyAlignment="1">
      <alignment horizontal="center" vertical="center"/>
    </xf>
    <xf numFmtId="3" fontId="57" fillId="4" borderId="4" xfId="0" applyNumberFormat="1" applyFont="1" applyFill="1" applyBorder="1" applyAlignment="1">
      <alignment horizontal="center" vertical="center"/>
    </xf>
    <xf numFmtId="0" fontId="55" fillId="0" borderId="0" xfId="0" applyFont="1" applyAlignment="1">
      <alignment horizontal="center" vertical="center" wrapText="1"/>
    </xf>
    <xf numFmtId="0" fontId="57" fillId="4" borderId="2" xfId="0" applyFont="1" applyFill="1" applyBorder="1" applyAlignment="1">
      <alignment horizontal="center" vertical="center" wrapText="1"/>
    </xf>
    <xf numFmtId="0" fontId="57" fillId="4" borderId="4" xfId="0" applyFont="1" applyFill="1" applyBorder="1" applyAlignment="1">
      <alignment horizontal="center" vertical="center"/>
    </xf>
    <xf numFmtId="0" fontId="56" fillId="4" borderId="60" xfId="0" applyFont="1" applyFill="1" applyBorder="1" applyAlignment="1">
      <alignment horizontal="center" vertical="center"/>
    </xf>
    <xf numFmtId="0" fontId="56" fillId="4" borderId="41" xfId="0" applyFont="1" applyFill="1" applyBorder="1" applyAlignment="1">
      <alignment horizontal="center" vertical="center"/>
    </xf>
    <xf numFmtId="0" fontId="56" fillId="4" borderId="63" xfId="0" applyFont="1" applyFill="1" applyBorder="1" applyAlignment="1">
      <alignment horizontal="center" vertical="center"/>
    </xf>
    <xf numFmtId="0" fontId="56" fillId="4" borderId="64" xfId="0" applyFont="1" applyFill="1" applyBorder="1" applyAlignment="1">
      <alignment horizontal="center" vertical="center"/>
    </xf>
    <xf numFmtId="0" fontId="56" fillId="4" borderId="65" xfId="0" applyFont="1" applyFill="1" applyBorder="1" applyAlignment="1">
      <alignment horizontal="center" vertical="center"/>
    </xf>
    <xf numFmtId="0" fontId="56" fillId="4" borderId="66" xfId="0" applyFont="1" applyFill="1" applyBorder="1" applyAlignment="1">
      <alignment horizontal="center" vertical="center"/>
    </xf>
    <xf numFmtId="42" fontId="54" fillId="0" borderId="14" xfId="0" applyNumberFormat="1" applyFont="1" applyBorder="1" applyAlignment="1">
      <alignment horizontal="center" vertical="center"/>
    </xf>
    <xf numFmtId="42" fontId="54" fillId="0" borderId="5" xfId="0" applyNumberFormat="1"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4" xfId="0" applyFont="1" applyBorder="1" applyAlignment="1">
      <alignment horizontal="center" vertical="center" textRotation="255"/>
    </xf>
    <xf numFmtId="0" fontId="56" fillId="4" borderId="11" xfId="0" applyFont="1" applyFill="1" applyBorder="1" applyAlignment="1">
      <alignment horizontal="center" vertical="center" wrapText="1"/>
    </xf>
    <xf numFmtId="0" fontId="56" fillId="4" borderId="12" xfId="0" applyFont="1" applyFill="1" applyBorder="1" applyAlignment="1">
      <alignment horizontal="center" vertical="center"/>
    </xf>
    <xf numFmtId="0" fontId="56" fillId="4" borderId="13" xfId="0" applyFont="1" applyFill="1" applyBorder="1" applyAlignment="1">
      <alignment horizontal="center" vertical="center"/>
    </xf>
    <xf numFmtId="0" fontId="56" fillId="0" borderId="87" xfId="0" applyFont="1" applyBorder="1" applyAlignment="1">
      <alignment horizontal="center" vertical="center"/>
    </xf>
    <xf numFmtId="0" fontId="56" fillId="0" borderId="61" xfId="0" applyFont="1" applyBorder="1" applyAlignment="1">
      <alignment horizontal="center" vertical="center"/>
    </xf>
    <xf numFmtId="42" fontId="56" fillId="4" borderId="83" xfId="0" applyNumberFormat="1" applyFont="1" applyFill="1" applyBorder="1" applyAlignment="1">
      <alignment horizontal="center" vertical="center"/>
    </xf>
    <xf numFmtId="42" fontId="56" fillId="4" borderId="9" xfId="0" applyNumberFormat="1" applyFont="1" applyFill="1" applyBorder="1" applyAlignment="1">
      <alignment horizontal="center" vertical="center"/>
    </xf>
    <xf numFmtId="42" fontId="56" fillId="4" borderId="6" xfId="0" applyNumberFormat="1" applyFont="1" applyFill="1" applyBorder="1" applyAlignment="1">
      <alignment horizontal="center" vertical="center"/>
    </xf>
    <xf numFmtId="42" fontId="56" fillId="4" borderId="62" xfId="0" applyNumberFormat="1" applyFont="1" applyFill="1" applyBorder="1" applyAlignment="1">
      <alignment horizontal="center" vertical="center"/>
    </xf>
    <xf numFmtId="42" fontId="56" fillId="4" borderId="10" xfId="0" applyNumberFormat="1" applyFont="1" applyFill="1" applyBorder="1" applyAlignment="1">
      <alignment horizontal="center" vertical="center"/>
    </xf>
    <xf numFmtId="42" fontId="56" fillId="4" borderId="8" xfId="0" applyNumberFormat="1" applyFont="1" applyFill="1" applyBorder="1" applyAlignment="1">
      <alignment horizontal="center" vertical="center"/>
    </xf>
    <xf numFmtId="0" fontId="56" fillId="4" borderId="88" xfId="0" applyFont="1" applyFill="1" applyBorder="1" applyAlignment="1">
      <alignment horizontal="center" vertical="center"/>
    </xf>
    <xf numFmtId="0" fontId="56" fillId="4" borderId="89" xfId="0" applyFont="1" applyFill="1" applyBorder="1" applyAlignment="1">
      <alignment horizontal="center" vertical="center"/>
    </xf>
    <xf numFmtId="0" fontId="30" fillId="0" borderId="0" xfId="0" applyFont="1" applyAlignment="1">
      <alignment horizontal="center"/>
    </xf>
    <xf numFmtId="0" fontId="4" fillId="0" borderId="42" xfId="0" applyFont="1" applyBorder="1" applyAlignment="1" applyProtection="1">
      <alignment horizontal="center"/>
      <protection locked="0"/>
    </xf>
    <xf numFmtId="0" fontId="27" fillId="0" borderId="0" xfId="0" applyFont="1" applyAlignment="1">
      <alignment horizontal="center" vertical="center"/>
    </xf>
    <xf numFmtId="0" fontId="24" fillId="0" borderId="0" xfId="0" applyFont="1" applyAlignment="1">
      <alignment horizontal="left" vertical="top" wrapText="1"/>
    </xf>
    <xf numFmtId="0" fontId="9" fillId="0" borderId="0" xfId="0" applyFont="1" applyAlignment="1">
      <alignment horizontal="lef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76</xdr:row>
          <xdr:rowOff>304800</xdr:rowOff>
        </xdr:from>
        <xdr:to>
          <xdr:col>12</xdr:col>
          <xdr:colOff>847725</xdr:colOff>
          <xdr:row>78</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8</xdr:col>
          <xdr:colOff>409575</xdr:colOff>
          <xdr:row>78</xdr:row>
          <xdr:rowOff>9525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8</xdr:col>
          <xdr:colOff>409575</xdr:colOff>
          <xdr:row>79</xdr:row>
          <xdr:rowOff>9525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28575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447675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76</xdr:row>
          <xdr:rowOff>161925</xdr:rowOff>
        </xdr:from>
        <xdr:to>
          <xdr:col>17</xdr:col>
          <xdr:colOff>133350</xdr:colOff>
          <xdr:row>78</xdr:row>
          <xdr:rowOff>9525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77</xdr:row>
          <xdr:rowOff>47625</xdr:rowOff>
        </xdr:from>
        <xdr:to>
          <xdr:col>8</xdr:col>
          <xdr:colOff>419100</xdr:colOff>
          <xdr:row>77</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28575</xdr:rowOff>
        </xdr:from>
        <xdr:to>
          <xdr:col>11</xdr:col>
          <xdr:colOff>495300</xdr:colOff>
          <xdr:row>77</xdr:row>
          <xdr:rowOff>371475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209550</xdr:colOff>
          <xdr:row>78</xdr:row>
          <xdr:rowOff>9525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209550</xdr:colOff>
          <xdr:row>79</xdr:row>
          <xdr:rowOff>9525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304800</xdr:rowOff>
        </xdr:from>
        <xdr:to>
          <xdr:col>5</xdr:col>
          <xdr:colOff>85725</xdr:colOff>
          <xdr:row>73</xdr:row>
          <xdr:rowOff>190500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2247900</xdr:colOff>
          <xdr:row>74</xdr:row>
          <xdr:rowOff>38100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2486025</xdr:colOff>
          <xdr:row>74</xdr:row>
          <xdr:rowOff>38100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38100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419100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36</xdr:row>
          <xdr:rowOff>47625</xdr:rowOff>
        </xdr:from>
        <xdr:to>
          <xdr:col>3</xdr:col>
          <xdr:colOff>666750</xdr:colOff>
          <xdr:row>36</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36</xdr:row>
          <xdr:rowOff>47625</xdr:rowOff>
        </xdr:from>
        <xdr:to>
          <xdr:col>3</xdr:col>
          <xdr:colOff>1485900</xdr:colOff>
          <xdr:row>36</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36</xdr:row>
          <xdr:rowOff>47625</xdr:rowOff>
        </xdr:from>
        <xdr:to>
          <xdr:col>3</xdr:col>
          <xdr:colOff>2219325</xdr:colOff>
          <xdr:row>36</xdr:row>
          <xdr:rowOff>295275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37</xdr:row>
          <xdr:rowOff>47625</xdr:rowOff>
        </xdr:from>
        <xdr:to>
          <xdr:col>3</xdr:col>
          <xdr:colOff>666750</xdr:colOff>
          <xdr:row>37</xdr:row>
          <xdr:rowOff>295275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37</xdr:row>
          <xdr:rowOff>47625</xdr:rowOff>
        </xdr:from>
        <xdr:to>
          <xdr:col>3</xdr:col>
          <xdr:colOff>1485900</xdr:colOff>
          <xdr:row>37</xdr:row>
          <xdr:rowOff>295275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37</xdr:row>
          <xdr:rowOff>47625</xdr:rowOff>
        </xdr:from>
        <xdr:to>
          <xdr:col>3</xdr:col>
          <xdr:colOff>2219325</xdr:colOff>
          <xdr:row>37</xdr:row>
          <xdr:rowOff>295275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38</xdr:row>
          <xdr:rowOff>47625</xdr:rowOff>
        </xdr:from>
        <xdr:to>
          <xdr:col>3</xdr:col>
          <xdr:colOff>666750</xdr:colOff>
          <xdr:row>38</xdr:row>
          <xdr:rowOff>295275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47625</xdr:rowOff>
        </xdr:from>
        <xdr:to>
          <xdr:col>3</xdr:col>
          <xdr:colOff>1485900</xdr:colOff>
          <xdr:row>38</xdr:row>
          <xdr:rowOff>295275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47625</xdr:rowOff>
        </xdr:from>
        <xdr:to>
          <xdr:col>3</xdr:col>
          <xdr:colOff>2219325</xdr:colOff>
          <xdr:row>38</xdr:row>
          <xdr:rowOff>295275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63" Type="http://schemas.openxmlformats.org/officeDocument/2006/relationships/ctrlProp" Target="../ctrlProps/ctrlProp75.xml"/><Relationship Id="rId84" Type="http://schemas.openxmlformats.org/officeDocument/2006/relationships/ctrlProp" Target="../ctrlProps/ctrlProp96.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118" Type="http://schemas.openxmlformats.org/officeDocument/2006/relationships/ctrlProp" Target="../ctrlProps/ctrlProp130.xml"/><Relationship Id="rId134" Type="http://schemas.openxmlformats.org/officeDocument/2006/relationships/ctrlProp" Target="../ctrlProps/ctrlProp146.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124" Type="http://schemas.openxmlformats.org/officeDocument/2006/relationships/ctrlProp" Target="../ctrlProps/ctrlProp136.xml"/><Relationship Id="rId129" Type="http://schemas.openxmlformats.org/officeDocument/2006/relationships/ctrlProp" Target="../ctrlProps/ctrlProp141.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23" Type="http://schemas.openxmlformats.org/officeDocument/2006/relationships/ctrlProp" Target="../ctrlProps/ctrlProp35.xml"/><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119" Type="http://schemas.openxmlformats.org/officeDocument/2006/relationships/ctrlProp" Target="../ctrlProps/ctrlProp131.xml"/><Relationship Id="rId44" Type="http://schemas.openxmlformats.org/officeDocument/2006/relationships/ctrlProp" Target="../ctrlProps/ctrlProp56.xml"/><Relationship Id="rId60" Type="http://schemas.openxmlformats.org/officeDocument/2006/relationships/ctrlProp" Target="../ctrlProps/ctrlProp72.xml"/><Relationship Id="rId65" Type="http://schemas.openxmlformats.org/officeDocument/2006/relationships/ctrlProp" Target="../ctrlProps/ctrlProp77.xml"/><Relationship Id="rId81" Type="http://schemas.openxmlformats.org/officeDocument/2006/relationships/ctrlProp" Target="../ctrlProps/ctrlProp93.xml"/><Relationship Id="rId86" Type="http://schemas.openxmlformats.org/officeDocument/2006/relationships/ctrlProp" Target="../ctrlProps/ctrlProp98.xml"/><Relationship Id="rId130" Type="http://schemas.openxmlformats.org/officeDocument/2006/relationships/ctrlProp" Target="../ctrlProps/ctrlProp142.xml"/><Relationship Id="rId135" Type="http://schemas.openxmlformats.org/officeDocument/2006/relationships/ctrlProp" Target="../ctrlProps/ctrlProp147.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131" Type="http://schemas.openxmlformats.org/officeDocument/2006/relationships/ctrlProp" Target="../ctrlProps/ctrlProp143.xml"/><Relationship Id="rId136" Type="http://schemas.openxmlformats.org/officeDocument/2006/relationships/ctrlProp" Target="../ctrlProps/ctrlProp148.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106" Type="http://schemas.openxmlformats.org/officeDocument/2006/relationships/ctrlProp" Target="../ctrlProps/ctrlProp118.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78" Type="http://schemas.openxmlformats.org/officeDocument/2006/relationships/ctrlProp" Target="../ctrlProps/ctrlProp90.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26" Type="http://schemas.openxmlformats.org/officeDocument/2006/relationships/ctrlProp" Target="../ctrlProps/ctrlProp38.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topLeftCell="A13" zoomScale="70" zoomScaleNormal="70" zoomScaleSheetLayoutView="70" zoomScalePageLayoutView="55" workbookViewId="0">
      <selection activeCell="E10" sqref="E10"/>
    </sheetView>
  </sheetViews>
  <sheetFormatPr defaultColWidth="9" defaultRowHeight="17.25"/>
  <cols>
    <col min="1" max="8" width="9.75" style="9" customWidth="1"/>
    <col min="9" max="9" width="15.625" style="9" customWidth="1"/>
    <col min="10" max="12" width="9.75" style="9" customWidth="1"/>
    <col min="13" max="13" width="6.875" style="9" bestFit="1" customWidth="1"/>
    <col min="14" max="14" width="5.375" style="9" customWidth="1"/>
    <col min="15" max="15" width="4.5" style="9" bestFit="1" customWidth="1"/>
    <col min="16" max="16" width="5.375" style="9" customWidth="1"/>
    <col min="17" max="17" width="4.5" style="9" bestFit="1" customWidth="1"/>
    <col min="18" max="18" width="5.375" style="9" customWidth="1"/>
    <col min="19" max="19" width="4.5" style="9" bestFit="1" customWidth="1"/>
    <col min="20" max="20" width="9" style="9" customWidth="1"/>
    <col min="21" max="16384" width="9" style="9"/>
  </cols>
  <sheetData>
    <row r="1" spans="1:19" ht="26.25" customHeight="1">
      <c r="A1" s="17" t="s">
        <v>0</v>
      </c>
      <c r="B1" s="18"/>
      <c r="C1" s="17"/>
      <c r="D1" s="17"/>
      <c r="E1" s="17"/>
      <c r="F1" s="17"/>
      <c r="G1" s="17"/>
      <c r="H1" s="17"/>
      <c r="I1" s="18"/>
      <c r="J1" s="17"/>
      <c r="K1" s="17"/>
      <c r="L1" s="17"/>
      <c r="M1" s="17"/>
      <c r="N1" s="17"/>
      <c r="O1" s="17"/>
      <c r="P1" s="17"/>
      <c r="Q1" s="17"/>
      <c r="R1" s="17"/>
      <c r="S1" s="19"/>
    </row>
    <row r="2" spans="1:19" ht="26.25" customHeight="1">
      <c r="A2" s="326"/>
      <c r="B2" s="326"/>
      <c r="C2" s="326"/>
      <c r="D2" s="326"/>
      <c r="E2" s="326"/>
      <c r="F2" s="326"/>
      <c r="G2" s="326"/>
      <c r="H2" s="326"/>
      <c r="I2" s="326"/>
      <c r="J2" s="326"/>
      <c r="K2" s="326"/>
      <c r="L2" s="326"/>
      <c r="M2" s="326"/>
      <c r="N2" s="326"/>
      <c r="O2" s="326"/>
      <c r="P2" s="326"/>
      <c r="Q2" s="326"/>
      <c r="R2" s="326"/>
      <c r="S2" s="326"/>
    </row>
    <row r="3" spans="1:19" ht="14.25" customHeight="1">
      <c r="A3" s="17"/>
      <c r="B3" s="17"/>
      <c r="C3" s="17"/>
      <c r="D3" s="17"/>
      <c r="E3" s="17"/>
      <c r="F3" s="17"/>
      <c r="G3" s="17"/>
      <c r="H3" s="17"/>
      <c r="I3" s="17"/>
      <c r="J3" s="17"/>
      <c r="K3" s="17"/>
      <c r="L3" s="17"/>
      <c r="M3" s="17"/>
      <c r="N3" s="17"/>
      <c r="O3" s="17"/>
      <c r="P3" s="17"/>
      <c r="Q3" s="17"/>
      <c r="R3" s="17"/>
      <c r="S3" s="19"/>
    </row>
    <row r="4" spans="1:19" ht="27" customHeight="1">
      <c r="A4" s="17"/>
      <c r="B4" s="17"/>
      <c r="C4" s="17"/>
      <c r="D4" s="17"/>
      <c r="E4" s="20"/>
      <c r="F4" s="20"/>
      <c r="G4" s="17"/>
      <c r="H4" s="17"/>
      <c r="I4" s="17"/>
      <c r="J4" s="17"/>
      <c r="K4" s="17"/>
      <c r="L4" s="20"/>
      <c r="M4" s="83" t="s">
        <v>218</v>
      </c>
      <c r="N4" s="83">
        <v>7</v>
      </c>
      <c r="O4" s="83" t="s">
        <v>219</v>
      </c>
      <c r="P4" s="83"/>
      <c r="Q4" s="83" t="s">
        <v>220</v>
      </c>
      <c r="R4" s="83"/>
      <c r="S4" s="83" t="s">
        <v>221</v>
      </c>
    </row>
    <row r="5" spans="1:19" ht="14.25" customHeight="1">
      <c r="A5" s="17"/>
      <c r="B5" s="17"/>
      <c r="C5" s="17"/>
      <c r="D5" s="17"/>
      <c r="E5" s="20"/>
      <c r="F5" s="20"/>
      <c r="G5" s="17"/>
      <c r="H5" s="17"/>
      <c r="I5" s="17"/>
      <c r="J5" s="17"/>
      <c r="K5" s="17"/>
      <c r="L5" s="20"/>
      <c r="M5" s="20"/>
      <c r="N5" s="20"/>
      <c r="O5" s="20"/>
      <c r="P5" s="20"/>
      <c r="Q5" s="17"/>
      <c r="R5" s="17"/>
      <c r="S5" s="19"/>
    </row>
    <row r="6" spans="1:19" ht="27" customHeight="1">
      <c r="A6" s="17"/>
      <c r="B6" s="17" t="s">
        <v>1</v>
      </c>
      <c r="C6" s="17"/>
      <c r="D6" s="17"/>
      <c r="E6" s="20"/>
      <c r="F6" s="20"/>
      <c r="G6" s="21"/>
      <c r="H6" s="17"/>
      <c r="I6" s="17"/>
      <c r="J6" s="17"/>
      <c r="K6" s="17"/>
      <c r="L6" s="20"/>
      <c r="M6" s="20"/>
      <c r="N6" s="20"/>
      <c r="O6" s="20"/>
      <c r="P6" s="20"/>
      <c r="Q6" s="21"/>
      <c r="R6" s="21"/>
      <c r="S6" s="19"/>
    </row>
    <row r="7" spans="1:19" ht="14.25" customHeight="1">
      <c r="A7" s="17"/>
      <c r="B7" s="18"/>
      <c r="C7" s="17"/>
      <c r="D7" s="17"/>
      <c r="E7" s="17"/>
      <c r="F7" s="17"/>
      <c r="G7" s="17"/>
      <c r="H7" s="17"/>
      <c r="I7" s="18"/>
      <c r="J7" s="17"/>
      <c r="K7" s="17"/>
      <c r="L7" s="17"/>
      <c r="M7" s="17"/>
      <c r="N7" s="17"/>
      <c r="O7" s="17"/>
      <c r="P7" s="17"/>
      <c r="Q7" s="17"/>
      <c r="R7" s="17"/>
      <c r="S7" s="19"/>
    </row>
    <row r="8" spans="1:19" ht="27" customHeight="1">
      <c r="A8" s="17"/>
      <c r="B8" s="18"/>
      <c r="C8" s="18"/>
      <c r="D8" s="17"/>
      <c r="E8" s="17"/>
      <c r="F8" s="17"/>
      <c r="G8" s="17"/>
      <c r="H8" s="17"/>
      <c r="I8" s="17" t="s">
        <v>2</v>
      </c>
      <c r="J8" s="325">
        <f>'3'!B5</f>
        <v>0</v>
      </c>
      <c r="K8" s="325"/>
      <c r="L8" s="325"/>
      <c r="M8" s="325"/>
      <c r="N8" s="325"/>
      <c r="O8" s="325"/>
      <c r="P8" s="325"/>
      <c r="Q8" s="325"/>
      <c r="R8" s="325"/>
      <c r="S8" s="325"/>
    </row>
    <row r="9" spans="1:19" ht="12.75" customHeight="1">
      <c r="A9" s="17"/>
      <c r="B9" s="22"/>
      <c r="C9" s="17"/>
      <c r="D9" s="17"/>
      <c r="E9" s="17"/>
      <c r="F9" s="17"/>
      <c r="G9" s="17"/>
      <c r="H9" s="17"/>
      <c r="I9" s="17"/>
      <c r="J9" s="23"/>
      <c r="K9" s="23"/>
      <c r="L9" s="23"/>
      <c r="M9" s="23"/>
      <c r="N9" s="23"/>
      <c r="O9" s="23"/>
      <c r="P9" s="23"/>
      <c r="Q9" s="23"/>
      <c r="R9" s="23"/>
      <c r="S9" s="23"/>
    </row>
    <row r="10" spans="1:19" ht="27" customHeight="1">
      <c r="A10" s="17"/>
      <c r="B10" s="17"/>
      <c r="C10" s="17"/>
      <c r="D10" s="17"/>
      <c r="E10" s="17"/>
      <c r="F10" s="17"/>
      <c r="G10" s="17"/>
      <c r="H10" s="17"/>
      <c r="I10" s="17" t="s">
        <v>176</v>
      </c>
      <c r="J10" s="325">
        <f>'3'!G4</f>
        <v>0</v>
      </c>
      <c r="K10" s="325"/>
      <c r="L10" s="325"/>
      <c r="M10" s="325"/>
      <c r="N10" s="325"/>
      <c r="O10" s="325"/>
      <c r="P10" s="325"/>
      <c r="Q10" s="325"/>
      <c r="R10" s="325"/>
      <c r="S10" s="325"/>
    </row>
    <row r="11" spans="1:19" ht="12.75" customHeight="1">
      <c r="A11" s="17"/>
      <c r="B11" s="22"/>
      <c r="C11" s="17"/>
      <c r="D11" s="17"/>
      <c r="E11" s="17"/>
      <c r="F11" s="17"/>
      <c r="G11" s="17"/>
      <c r="H11" s="17"/>
      <c r="I11" s="17"/>
      <c r="J11" s="23"/>
      <c r="K11" s="23"/>
      <c r="L11" s="23"/>
      <c r="M11" s="23"/>
      <c r="N11" s="23"/>
      <c r="O11" s="23"/>
      <c r="P11" s="23"/>
      <c r="Q11" s="23"/>
      <c r="R11" s="23"/>
      <c r="S11" s="23"/>
    </row>
    <row r="12" spans="1:19" ht="27" customHeight="1">
      <c r="A12" s="17"/>
      <c r="B12" s="17"/>
      <c r="C12" s="17"/>
      <c r="D12" s="17"/>
      <c r="E12" s="17"/>
      <c r="F12" s="17"/>
      <c r="G12" s="17"/>
      <c r="H12" s="17"/>
      <c r="I12" s="17" t="s">
        <v>178</v>
      </c>
      <c r="J12" s="325">
        <f>'3'!G5</f>
        <v>0</v>
      </c>
      <c r="K12" s="325"/>
      <c r="L12" s="325"/>
      <c r="M12" s="325"/>
      <c r="N12" s="325"/>
      <c r="O12" s="325"/>
      <c r="P12" s="325"/>
      <c r="Q12" s="325"/>
      <c r="R12" s="325"/>
      <c r="S12" s="325"/>
    </row>
    <row r="13" spans="1:19" ht="14.25" customHeight="1">
      <c r="A13" s="17"/>
      <c r="B13" s="17"/>
      <c r="C13" s="17"/>
      <c r="D13" s="17"/>
      <c r="E13" s="17"/>
      <c r="F13" s="17"/>
      <c r="G13" s="17"/>
      <c r="H13" s="17"/>
      <c r="I13" s="17"/>
      <c r="J13" s="17"/>
      <c r="K13" s="17"/>
      <c r="L13" s="17"/>
      <c r="M13" s="17"/>
      <c r="N13" s="17"/>
      <c r="O13" s="17"/>
      <c r="P13" s="17"/>
      <c r="Q13" s="17"/>
      <c r="R13" s="17"/>
      <c r="S13" s="17"/>
    </row>
    <row r="14" spans="1:19" ht="14.25" customHeight="1">
      <c r="A14" s="17"/>
      <c r="B14" s="24"/>
      <c r="C14" s="21"/>
      <c r="D14" s="20"/>
      <c r="E14" s="17"/>
      <c r="F14" s="17"/>
      <c r="G14" s="17"/>
      <c r="H14" s="17"/>
      <c r="I14" s="24"/>
      <c r="J14" s="21"/>
      <c r="K14" s="20"/>
      <c r="L14" s="328"/>
      <c r="M14" s="328"/>
      <c r="N14" s="328"/>
      <c r="O14" s="328"/>
      <c r="P14" s="328"/>
      <c r="Q14" s="328"/>
      <c r="R14" s="20"/>
      <c r="S14" s="19"/>
    </row>
    <row r="15" spans="1:19" ht="26.25" customHeight="1">
      <c r="A15" s="327" t="s">
        <v>271</v>
      </c>
      <c r="B15" s="327"/>
      <c r="C15" s="327"/>
      <c r="D15" s="327"/>
      <c r="E15" s="327"/>
      <c r="F15" s="327"/>
      <c r="G15" s="327"/>
      <c r="H15" s="327"/>
      <c r="I15" s="327"/>
      <c r="J15" s="327"/>
      <c r="K15" s="327"/>
      <c r="L15" s="327"/>
      <c r="M15" s="327"/>
      <c r="N15" s="327"/>
      <c r="O15" s="327"/>
      <c r="P15" s="327"/>
      <c r="Q15" s="327"/>
      <c r="R15" s="327"/>
      <c r="S15" s="327"/>
    </row>
    <row r="16" spans="1:19" ht="24.75" customHeight="1">
      <c r="A16" s="327"/>
      <c r="B16" s="327"/>
      <c r="C16" s="327"/>
      <c r="D16" s="327"/>
      <c r="E16" s="327"/>
      <c r="F16" s="327"/>
      <c r="G16" s="327"/>
      <c r="H16" s="327"/>
      <c r="I16" s="327"/>
      <c r="J16" s="327"/>
      <c r="K16" s="327"/>
      <c r="L16" s="327"/>
      <c r="M16" s="327"/>
      <c r="N16" s="327"/>
      <c r="O16" s="327"/>
      <c r="P16" s="327"/>
      <c r="Q16" s="327"/>
      <c r="R16" s="327"/>
      <c r="S16" s="327"/>
    </row>
    <row r="17" spans="1:19" ht="14.25" customHeight="1">
      <c r="A17" s="17"/>
      <c r="B17" s="25"/>
      <c r="C17" s="17"/>
      <c r="D17" s="17"/>
      <c r="E17" s="17"/>
      <c r="F17" s="17"/>
      <c r="G17" s="17"/>
      <c r="H17" s="17"/>
      <c r="I17" s="25"/>
      <c r="J17" s="17"/>
      <c r="K17" s="17"/>
      <c r="L17" s="17"/>
      <c r="M17" s="17"/>
      <c r="N17" s="17"/>
      <c r="O17" s="17"/>
      <c r="P17" s="17"/>
      <c r="Q17" s="17"/>
      <c r="R17" s="17"/>
      <c r="S17" s="19"/>
    </row>
    <row r="18" spans="1:19" ht="14.25" customHeight="1">
      <c r="A18" s="17"/>
      <c r="B18" s="25"/>
      <c r="C18" s="17"/>
      <c r="D18" s="17"/>
      <c r="E18" s="17"/>
      <c r="F18" s="17"/>
      <c r="G18" s="17"/>
      <c r="H18" s="17"/>
      <c r="I18" s="25"/>
      <c r="J18" s="17"/>
      <c r="K18" s="17"/>
      <c r="L18" s="17"/>
      <c r="M18" s="17"/>
      <c r="N18" s="17"/>
      <c r="O18" s="17"/>
      <c r="P18" s="17"/>
      <c r="Q18" s="17"/>
      <c r="R18" s="17"/>
      <c r="S18" s="19"/>
    </row>
    <row r="19" spans="1:19" ht="14.25" customHeight="1">
      <c r="A19" s="17"/>
      <c r="B19" s="25"/>
      <c r="C19" s="17"/>
      <c r="D19" s="17"/>
      <c r="E19" s="17"/>
      <c r="F19" s="17"/>
      <c r="G19" s="17"/>
      <c r="H19" s="17"/>
      <c r="I19" s="25"/>
      <c r="J19" s="17"/>
      <c r="K19" s="17"/>
      <c r="L19" s="17"/>
      <c r="M19" s="17"/>
      <c r="N19" s="17"/>
      <c r="O19" s="17"/>
      <c r="P19" s="17"/>
      <c r="Q19" s="17"/>
      <c r="R19" s="17"/>
      <c r="S19" s="19"/>
    </row>
    <row r="20" spans="1:19" ht="27" customHeight="1">
      <c r="A20" s="324" t="s">
        <v>3</v>
      </c>
      <c r="B20" s="324"/>
      <c r="C20" s="324"/>
      <c r="D20" s="324"/>
      <c r="E20" s="324"/>
      <c r="F20" s="324"/>
      <c r="G20" s="324"/>
      <c r="H20" s="324"/>
      <c r="I20" s="324"/>
      <c r="J20" s="324"/>
      <c r="K20" s="324"/>
      <c r="L20" s="324"/>
      <c r="M20" s="324"/>
      <c r="N20" s="324"/>
      <c r="O20" s="324"/>
      <c r="P20" s="324"/>
      <c r="Q20" s="324"/>
      <c r="R20" s="324"/>
      <c r="S20" s="324"/>
    </row>
    <row r="21" spans="1:19" ht="27" customHeight="1">
      <c r="A21" s="329" t="s">
        <v>237</v>
      </c>
      <c r="B21" s="329"/>
      <c r="C21" s="329"/>
      <c r="D21" s="329"/>
      <c r="E21" s="329"/>
      <c r="F21" s="329"/>
      <c r="G21" s="329"/>
      <c r="H21" s="329"/>
      <c r="I21" s="329"/>
      <c r="J21" s="329"/>
      <c r="K21" s="329"/>
      <c r="L21" s="329"/>
      <c r="M21" s="329"/>
      <c r="N21" s="329"/>
      <c r="O21" s="329"/>
      <c r="P21" s="329"/>
      <c r="Q21" s="329"/>
      <c r="R21" s="329"/>
      <c r="S21" s="329"/>
    </row>
    <row r="22" spans="1:19" ht="27" customHeight="1">
      <c r="A22" s="324" t="s">
        <v>4</v>
      </c>
      <c r="B22" s="324"/>
      <c r="C22" s="324"/>
      <c r="D22" s="324"/>
      <c r="E22" s="324"/>
      <c r="F22" s="324"/>
      <c r="G22" s="324"/>
      <c r="H22" s="324"/>
      <c r="I22" s="324"/>
      <c r="J22" s="324"/>
      <c r="K22" s="324"/>
      <c r="L22" s="324"/>
      <c r="M22" s="324"/>
      <c r="N22" s="324"/>
      <c r="O22" s="324"/>
      <c r="P22" s="324"/>
      <c r="Q22" s="324"/>
      <c r="R22" s="324"/>
      <c r="S22" s="324"/>
    </row>
    <row r="23" spans="1:19" ht="14.25" customHeight="1">
      <c r="A23" s="17"/>
      <c r="B23" s="330"/>
      <c r="C23" s="330"/>
      <c r="D23" s="330"/>
      <c r="E23" s="324"/>
      <c r="F23" s="324"/>
      <c r="G23" s="324"/>
      <c r="H23" s="324"/>
      <c r="I23" s="324"/>
      <c r="J23" s="324"/>
      <c r="K23" s="324"/>
      <c r="L23" s="324"/>
      <c r="M23" s="324"/>
      <c r="N23" s="18"/>
      <c r="O23" s="18"/>
      <c r="P23" s="18"/>
      <c r="Q23" s="17"/>
      <c r="R23" s="17"/>
      <c r="S23" s="19"/>
    </row>
    <row r="24" spans="1:19" ht="14.25" customHeight="1">
      <c r="A24" s="17"/>
      <c r="B24" s="330"/>
      <c r="C24" s="330"/>
      <c r="D24" s="330"/>
      <c r="E24" s="324"/>
      <c r="F24" s="324"/>
      <c r="G24" s="324"/>
      <c r="H24" s="324"/>
      <c r="I24" s="324"/>
      <c r="J24" s="324"/>
      <c r="K24" s="324"/>
      <c r="L24" s="324"/>
      <c r="M24" s="324"/>
      <c r="N24" s="18"/>
      <c r="O24" s="18"/>
      <c r="P24" s="18"/>
      <c r="Q24" s="17"/>
      <c r="R24" s="17"/>
      <c r="S24" s="19"/>
    </row>
    <row r="25" spans="1:19" ht="14.25" customHeight="1">
      <c r="A25" s="17"/>
      <c r="B25" s="330"/>
      <c r="C25" s="330"/>
      <c r="D25" s="330"/>
      <c r="E25" s="324"/>
      <c r="F25" s="324"/>
      <c r="G25" s="324"/>
      <c r="H25" s="324"/>
      <c r="I25" s="324"/>
      <c r="J25" s="324"/>
      <c r="K25" s="324"/>
      <c r="L25" s="324"/>
      <c r="M25" s="324"/>
      <c r="N25" s="18"/>
      <c r="O25" s="18"/>
      <c r="P25" s="18"/>
      <c r="Q25" s="17"/>
      <c r="R25" s="17"/>
      <c r="S25" s="19"/>
    </row>
    <row r="26" spans="1:19" ht="14.25" customHeight="1">
      <c r="A26" s="17"/>
      <c r="B26" s="330"/>
      <c r="C26" s="330"/>
      <c r="D26" s="330"/>
      <c r="E26" s="324"/>
      <c r="F26" s="324"/>
      <c r="G26" s="324"/>
      <c r="H26" s="324"/>
      <c r="I26" s="324"/>
      <c r="J26" s="324"/>
      <c r="K26" s="324"/>
      <c r="L26" s="324"/>
      <c r="M26" s="324"/>
      <c r="N26" s="18"/>
      <c r="O26" s="18"/>
      <c r="P26" s="18"/>
      <c r="Q26" s="17"/>
      <c r="R26" s="17"/>
      <c r="S26" s="19"/>
    </row>
    <row r="27" spans="1:19" ht="14.25" customHeight="1">
      <c r="A27" s="17"/>
      <c r="B27" s="25"/>
      <c r="C27" s="25"/>
      <c r="D27" s="25"/>
      <c r="E27" s="17"/>
      <c r="F27" s="17"/>
      <c r="G27" s="17"/>
      <c r="H27" s="16" t="s">
        <v>5</v>
      </c>
      <c r="I27" s="17"/>
      <c r="J27" s="17"/>
      <c r="K27" s="17"/>
      <c r="L27" s="17"/>
      <c r="M27" s="17"/>
      <c r="N27" s="17"/>
      <c r="O27" s="17"/>
      <c r="P27" s="17"/>
      <c r="Q27" s="17"/>
      <c r="R27" s="17"/>
      <c r="S27" s="19"/>
    </row>
    <row r="28" spans="1:19" ht="14.25" customHeight="1">
      <c r="A28" s="17"/>
      <c r="B28" s="25"/>
      <c r="C28" s="25"/>
      <c r="D28" s="25"/>
      <c r="E28" s="17"/>
      <c r="F28" s="17"/>
      <c r="G28" s="17"/>
      <c r="H28" s="16"/>
      <c r="I28" s="17"/>
      <c r="J28" s="17"/>
      <c r="K28" s="17"/>
      <c r="L28" s="17"/>
      <c r="M28" s="17"/>
      <c r="N28" s="17"/>
      <c r="O28" s="17"/>
      <c r="P28" s="17"/>
      <c r="Q28" s="17"/>
      <c r="R28" s="17"/>
      <c r="S28" s="19"/>
    </row>
    <row r="29" spans="1:19" ht="14.25" customHeight="1">
      <c r="A29" s="17"/>
      <c r="B29" s="25"/>
      <c r="C29" s="25"/>
      <c r="D29" s="25"/>
      <c r="E29" s="324"/>
      <c r="F29" s="324"/>
      <c r="G29" s="324"/>
      <c r="H29" s="324"/>
      <c r="I29" s="324"/>
      <c r="J29" s="324"/>
      <c r="K29" s="324"/>
      <c r="L29" s="324"/>
      <c r="M29" s="324"/>
      <c r="N29" s="18"/>
      <c r="O29" s="18"/>
      <c r="P29" s="18"/>
      <c r="Q29" s="17"/>
      <c r="R29" s="17"/>
      <c r="S29" s="19"/>
    </row>
    <row r="30" spans="1:19" ht="27" customHeight="1">
      <c r="A30" s="19"/>
      <c r="B30" s="17"/>
      <c r="C30" s="328" t="s">
        <v>130</v>
      </c>
      <c r="D30" s="328"/>
      <c r="E30" s="328"/>
      <c r="F30" s="328"/>
      <c r="G30" s="328"/>
      <c r="H30" s="331">
        <f>'4'!N80</f>
        <v>7451475</v>
      </c>
      <c r="I30" s="331"/>
      <c r="J30" s="331"/>
      <c r="K30" s="27" t="s">
        <v>131</v>
      </c>
      <c r="L30" s="26"/>
      <c r="M30" s="17"/>
      <c r="N30" s="17"/>
      <c r="O30" s="17"/>
      <c r="P30" s="17"/>
      <c r="Q30" s="17"/>
      <c r="R30" s="17"/>
      <c r="S30" s="17"/>
    </row>
    <row r="31" spans="1:19" ht="14.25" customHeight="1">
      <c r="A31" s="17"/>
      <c r="B31" s="25"/>
      <c r="C31" s="17"/>
      <c r="D31" s="17"/>
      <c r="E31" s="17"/>
      <c r="F31" s="17"/>
      <c r="G31" s="17"/>
      <c r="H31" s="17"/>
      <c r="I31" s="25"/>
      <c r="J31" s="17"/>
      <c r="K31" s="17"/>
      <c r="L31" s="17"/>
      <c r="M31" s="17"/>
      <c r="N31" s="17"/>
      <c r="O31" s="17"/>
      <c r="P31" s="17"/>
      <c r="Q31" s="17"/>
      <c r="R31" s="17"/>
      <c r="S31" s="19"/>
    </row>
    <row r="32" spans="1:19" ht="27" customHeight="1">
      <c r="A32" s="19"/>
      <c r="B32" s="17"/>
      <c r="C32" s="17" t="s">
        <v>175</v>
      </c>
      <c r="D32" s="17"/>
      <c r="E32" s="17"/>
      <c r="F32" s="17"/>
      <c r="G32" s="17"/>
      <c r="H32" s="332" t="str">
        <f>'4'!R78</f>
        <v>課税事業者</v>
      </c>
      <c r="I32" s="332"/>
      <c r="J32" s="332"/>
      <c r="K32" s="332"/>
      <c r="L32" s="17"/>
      <c r="M32" s="17"/>
      <c r="N32" s="17"/>
      <c r="O32" s="17"/>
      <c r="P32" s="17"/>
      <c r="Q32" s="17"/>
      <c r="R32" s="17"/>
      <c r="S32" s="17"/>
    </row>
    <row r="33" spans="1:19" ht="14.25" customHeight="1">
      <c r="A33" s="17"/>
      <c r="B33" s="25"/>
      <c r="C33" s="25"/>
      <c r="D33" s="25"/>
      <c r="E33" s="25"/>
      <c r="F33" s="25"/>
      <c r="G33" s="25"/>
      <c r="H33" s="17"/>
      <c r="I33" s="25"/>
      <c r="J33" s="25"/>
      <c r="K33" s="17"/>
      <c r="L33" s="17"/>
      <c r="M33" s="17"/>
      <c r="N33" s="17"/>
      <c r="O33" s="17"/>
      <c r="P33" s="17"/>
      <c r="Q33" s="25"/>
      <c r="R33" s="25"/>
      <c r="S33" s="19"/>
    </row>
    <row r="34" spans="1:19" ht="27.75" customHeight="1">
      <c r="A34" s="17"/>
      <c r="B34" s="25"/>
      <c r="C34" s="328" t="s">
        <v>6</v>
      </c>
      <c r="D34" s="328"/>
      <c r="E34" s="328"/>
      <c r="F34" s="328"/>
      <c r="G34" s="328"/>
      <c r="H34" s="328"/>
      <c r="I34" s="328"/>
      <c r="J34" s="328"/>
      <c r="K34" s="328"/>
      <c r="L34" s="328"/>
      <c r="M34" s="328"/>
      <c r="N34" s="328"/>
      <c r="O34" s="328"/>
      <c r="P34" s="328"/>
      <c r="Q34" s="328"/>
      <c r="R34" s="328"/>
      <c r="S34" s="328"/>
    </row>
    <row r="35" spans="1:19" ht="27.75" customHeight="1">
      <c r="A35" s="17"/>
      <c r="B35" s="25"/>
      <c r="C35" s="17"/>
      <c r="D35" s="17" t="s">
        <v>7</v>
      </c>
      <c r="E35" s="17"/>
      <c r="F35" s="17"/>
      <c r="G35" s="17"/>
      <c r="H35" s="17"/>
      <c r="I35" s="25"/>
      <c r="J35" s="17"/>
      <c r="K35" s="17"/>
      <c r="L35" s="17"/>
      <c r="M35" s="17"/>
      <c r="N35" s="17"/>
      <c r="O35" s="17"/>
      <c r="P35" s="17"/>
      <c r="Q35" s="17"/>
      <c r="R35" s="17"/>
      <c r="S35" s="19"/>
    </row>
    <row r="36" spans="1:19" ht="27.75" customHeight="1">
      <c r="A36" s="17"/>
      <c r="B36" s="25"/>
      <c r="C36" s="17"/>
      <c r="D36" s="17" t="s">
        <v>8</v>
      </c>
      <c r="E36" s="17"/>
      <c r="F36" s="17"/>
      <c r="G36" s="17"/>
      <c r="H36" s="17"/>
      <c r="I36" s="25"/>
      <c r="J36" s="17"/>
      <c r="K36" s="17"/>
      <c r="L36" s="17"/>
      <c r="M36" s="17"/>
      <c r="N36" s="17"/>
      <c r="O36" s="17"/>
      <c r="P36" s="17"/>
      <c r="Q36" s="17"/>
      <c r="R36" s="17"/>
      <c r="S36" s="19"/>
    </row>
    <row r="37" spans="1:19" ht="27.75" customHeight="1">
      <c r="A37" s="17"/>
      <c r="B37" s="25"/>
      <c r="C37" s="17"/>
      <c r="D37" s="17"/>
      <c r="E37" s="17"/>
      <c r="F37" s="17"/>
      <c r="G37" s="17"/>
      <c r="H37" s="17"/>
      <c r="I37" s="25"/>
      <c r="J37" s="17"/>
      <c r="K37" s="17"/>
      <c r="L37" s="17"/>
      <c r="M37" s="17"/>
      <c r="N37" s="17"/>
      <c r="O37" s="17"/>
      <c r="P37" s="17"/>
      <c r="Q37" s="17"/>
      <c r="R37" s="17"/>
      <c r="S37" s="19"/>
    </row>
    <row r="38" spans="1:19" ht="9.6" customHeight="1">
      <c r="A38" s="17"/>
      <c r="B38" s="25"/>
      <c r="C38" s="17"/>
      <c r="D38" s="17"/>
      <c r="E38" s="17"/>
      <c r="F38" s="17"/>
      <c r="G38" s="17"/>
      <c r="H38" s="17"/>
      <c r="I38" s="25"/>
      <c r="J38" s="17"/>
      <c r="K38" s="17"/>
      <c r="L38" s="17"/>
      <c r="M38" s="17"/>
      <c r="N38" s="17"/>
      <c r="O38" s="17"/>
      <c r="P38" s="17"/>
      <c r="Q38" s="17"/>
      <c r="R38" s="17"/>
      <c r="S38" s="19"/>
    </row>
    <row r="39" spans="1:19" ht="27.75" customHeight="1">
      <c r="A39" s="17"/>
      <c r="B39" s="25"/>
      <c r="C39" s="17"/>
      <c r="D39" s="17"/>
      <c r="E39" s="17"/>
      <c r="F39" s="17"/>
      <c r="G39" s="17"/>
      <c r="H39" s="17"/>
      <c r="I39" s="25"/>
      <c r="J39" s="17"/>
      <c r="K39" s="17"/>
      <c r="L39" s="17"/>
      <c r="M39" s="17"/>
      <c r="N39" s="17"/>
      <c r="O39" s="17"/>
      <c r="P39" s="17"/>
      <c r="Q39" s="17"/>
      <c r="R39" s="17"/>
      <c r="S39" s="19"/>
    </row>
    <row r="40" spans="1:19" ht="27.6" customHeight="1">
      <c r="A40" s="17"/>
      <c r="B40" s="25"/>
      <c r="C40" s="17"/>
      <c r="D40" s="17"/>
      <c r="E40" s="17"/>
      <c r="F40" s="17"/>
      <c r="G40" s="17"/>
      <c r="H40" s="17"/>
      <c r="I40" s="25" t="s">
        <v>9</v>
      </c>
      <c r="J40" s="325">
        <f>'2'!C90</f>
        <v>0</v>
      </c>
      <c r="K40" s="325"/>
      <c r="L40" s="325"/>
      <c r="M40" s="325"/>
      <c r="N40" s="325"/>
      <c r="O40" s="325"/>
      <c r="P40" s="325"/>
      <c r="Q40" s="325"/>
      <c r="R40" s="325"/>
      <c r="S40" s="325"/>
    </row>
    <row r="41" spans="1:19" ht="30" customHeight="1">
      <c r="A41" s="17"/>
      <c r="B41" s="17"/>
      <c r="C41" s="17"/>
      <c r="D41" s="17"/>
      <c r="E41" s="17"/>
      <c r="F41" s="17"/>
      <c r="G41" s="17"/>
      <c r="H41" s="17"/>
      <c r="I41" s="25" t="s">
        <v>10</v>
      </c>
      <c r="J41" s="325">
        <f>'2'!E89</f>
        <v>0</v>
      </c>
      <c r="K41" s="325"/>
      <c r="L41" s="325"/>
      <c r="M41" s="325"/>
      <c r="N41" s="325"/>
      <c r="O41" s="325"/>
      <c r="P41" s="325"/>
      <c r="Q41" s="325"/>
      <c r="R41" s="325"/>
      <c r="S41" s="325"/>
    </row>
    <row r="42" spans="1:19" ht="30" customHeight="1">
      <c r="A42" s="17"/>
      <c r="B42" s="17"/>
      <c r="C42" s="17"/>
      <c r="D42" s="17"/>
      <c r="E42" s="17"/>
      <c r="F42" s="17"/>
      <c r="G42" s="17"/>
      <c r="H42" s="17"/>
      <c r="I42" s="25" t="s">
        <v>177</v>
      </c>
      <c r="J42" s="334">
        <f>'2'!G89</f>
        <v>0</v>
      </c>
      <c r="K42" s="334"/>
      <c r="L42" s="334"/>
      <c r="M42" s="334"/>
      <c r="N42" s="334"/>
      <c r="O42" s="334"/>
      <c r="P42" s="334"/>
      <c r="Q42" s="334"/>
      <c r="R42" s="334"/>
      <c r="S42" s="334"/>
    </row>
    <row r="43" spans="1:19" ht="20.45" customHeight="1">
      <c r="A43" s="17"/>
      <c r="B43" s="17"/>
      <c r="C43" s="17"/>
      <c r="D43" s="17"/>
      <c r="E43" s="17"/>
      <c r="F43" s="17"/>
      <c r="G43" s="17"/>
      <c r="H43" s="17"/>
      <c r="I43" s="25"/>
      <c r="J43" s="17"/>
      <c r="K43" s="17"/>
      <c r="L43" s="17"/>
      <c r="M43" s="17"/>
      <c r="N43" s="17"/>
      <c r="O43" s="17"/>
      <c r="P43" s="17"/>
      <c r="Q43" s="17"/>
      <c r="R43" s="17"/>
      <c r="S43" s="19"/>
    </row>
    <row r="44" spans="1:19" ht="27" customHeight="1">
      <c r="A44" s="17"/>
      <c r="B44" s="17"/>
      <c r="C44" s="17"/>
      <c r="D44" s="17"/>
      <c r="E44" s="17"/>
      <c r="F44" s="17"/>
      <c r="G44" s="17"/>
      <c r="H44" s="17"/>
      <c r="I44" s="17"/>
      <c r="J44" s="17"/>
      <c r="K44" s="17"/>
      <c r="L44" s="17"/>
      <c r="M44" s="17"/>
      <c r="N44" s="17"/>
      <c r="O44" s="17"/>
      <c r="P44" s="17"/>
      <c r="Q44" s="17"/>
      <c r="R44" s="17"/>
      <c r="S44" s="17"/>
    </row>
    <row r="45" spans="1:19" ht="27" customHeight="1">
      <c r="A45" s="17"/>
      <c r="B45" s="17"/>
      <c r="C45" s="17"/>
      <c r="D45" s="17"/>
      <c r="E45" s="17"/>
      <c r="F45" s="17"/>
      <c r="G45" s="17"/>
      <c r="H45" s="17"/>
      <c r="I45" s="25"/>
      <c r="J45" s="17"/>
      <c r="K45" s="17"/>
      <c r="L45" s="17"/>
      <c r="M45" s="17"/>
      <c r="N45" s="17"/>
      <c r="O45" s="17"/>
      <c r="P45" s="17"/>
      <c r="Q45" s="17"/>
      <c r="R45" s="17"/>
      <c r="S45" s="19"/>
    </row>
    <row r="46" spans="1:19" ht="27" customHeight="1">
      <c r="A46" s="17"/>
      <c r="B46" s="17"/>
      <c r="C46" s="17"/>
      <c r="D46" s="17"/>
      <c r="E46" s="17"/>
      <c r="F46" s="17"/>
      <c r="G46" s="17"/>
      <c r="H46" s="17"/>
      <c r="I46" s="25"/>
      <c r="J46" s="17"/>
      <c r="K46" s="17"/>
      <c r="L46" s="17"/>
      <c r="M46" s="17"/>
      <c r="N46" s="17"/>
      <c r="O46" s="17"/>
      <c r="P46" s="17"/>
      <c r="Q46" s="17"/>
      <c r="R46" s="17"/>
      <c r="S46" s="19"/>
    </row>
    <row r="47" spans="1:19" ht="27" customHeight="1">
      <c r="A47" s="17"/>
      <c r="B47" s="19"/>
      <c r="C47" s="28"/>
      <c r="D47" s="17"/>
      <c r="E47" s="17"/>
      <c r="F47" s="17"/>
      <c r="G47" s="17"/>
      <c r="H47" s="17"/>
      <c r="I47" s="25"/>
      <c r="J47" s="17"/>
      <c r="K47" s="17"/>
      <c r="L47" s="17"/>
      <c r="M47" s="17"/>
      <c r="N47" s="17"/>
      <c r="O47" s="17"/>
      <c r="P47" s="17"/>
      <c r="Q47" s="17"/>
      <c r="R47" s="17"/>
      <c r="S47" s="19"/>
    </row>
    <row r="48" spans="1:19" ht="14.25" customHeight="1">
      <c r="A48" s="17"/>
      <c r="B48" s="17"/>
      <c r="C48" s="17"/>
      <c r="D48" s="17"/>
      <c r="E48" s="20"/>
      <c r="F48" s="20"/>
      <c r="G48" s="17"/>
      <c r="H48" s="17"/>
      <c r="I48" s="17"/>
      <c r="J48" s="17"/>
      <c r="K48" s="17"/>
      <c r="L48" s="20"/>
      <c r="M48" s="20"/>
      <c r="N48" s="20"/>
      <c r="O48" s="20"/>
      <c r="P48" s="20"/>
      <c r="Q48" s="17"/>
      <c r="R48" s="17"/>
      <c r="S48" s="19"/>
    </row>
    <row r="49" spans="1:19" ht="14.25" customHeight="1">
      <c r="A49" s="17"/>
      <c r="B49" s="17"/>
      <c r="C49" s="17"/>
      <c r="D49" s="17"/>
      <c r="E49" s="17"/>
      <c r="F49" s="17"/>
      <c r="G49" s="17"/>
      <c r="H49" s="17"/>
      <c r="I49" s="17"/>
      <c r="J49" s="17"/>
      <c r="K49" s="17"/>
      <c r="L49" s="17"/>
      <c r="M49" s="17"/>
      <c r="N49" s="17"/>
      <c r="O49" s="17"/>
      <c r="P49" s="17"/>
      <c r="Q49" s="17"/>
      <c r="R49" s="17"/>
      <c r="S49" s="19"/>
    </row>
    <row r="50" spans="1:19" ht="14.25" customHeight="1">
      <c r="A50" s="7"/>
      <c r="B50" s="7"/>
      <c r="C50" s="7"/>
      <c r="D50" s="7"/>
      <c r="E50" s="7"/>
      <c r="F50" s="7"/>
      <c r="G50" s="7"/>
      <c r="H50" s="7"/>
      <c r="I50" s="7"/>
      <c r="J50" s="7"/>
      <c r="K50" s="7"/>
      <c r="L50" s="7"/>
      <c r="M50" s="7"/>
      <c r="N50" s="7"/>
      <c r="O50" s="7"/>
      <c r="P50" s="7"/>
      <c r="Q50" s="7"/>
      <c r="R50" s="7"/>
      <c r="S50" s="8"/>
    </row>
    <row r="51" spans="1:19" ht="14.25" customHeight="1">
      <c r="A51" s="7"/>
      <c r="B51" s="7"/>
      <c r="C51" s="7"/>
      <c r="D51" s="7"/>
      <c r="E51" s="10"/>
      <c r="F51" s="10"/>
      <c r="G51" s="7"/>
      <c r="H51" s="7"/>
      <c r="I51" s="7"/>
      <c r="J51" s="7"/>
      <c r="K51" s="7"/>
      <c r="L51" s="10"/>
      <c r="M51" s="10"/>
      <c r="N51" s="10"/>
      <c r="O51" s="10"/>
      <c r="P51" s="10"/>
      <c r="Q51" s="7"/>
      <c r="R51" s="7"/>
      <c r="S51" s="8"/>
    </row>
    <row r="52" spans="1:19" ht="14.25" customHeight="1">
      <c r="A52" s="7"/>
      <c r="B52" s="13"/>
      <c r="C52" s="7"/>
      <c r="D52" s="7"/>
      <c r="E52" s="7"/>
      <c r="F52" s="7"/>
      <c r="G52" s="7"/>
      <c r="H52" s="7"/>
      <c r="I52" s="13"/>
      <c r="J52" s="7"/>
      <c r="K52" s="7"/>
      <c r="L52" s="7"/>
      <c r="M52" s="7"/>
      <c r="N52" s="7"/>
      <c r="O52" s="7"/>
      <c r="P52" s="7"/>
      <c r="Q52" s="7"/>
      <c r="R52" s="7"/>
      <c r="S52" s="8"/>
    </row>
    <row r="53" spans="1:19" ht="14.25" customHeight="1">
      <c r="A53" s="7"/>
      <c r="B53" s="333"/>
      <c r="C53" s="12"/>
      <c r="D53" s="13"/>
      <c r="E53" s="12"/>
      <c r="F53" s="15"/>
      <c r="G53" s="15"/>
      <c r="H53" s="7"/>
      <c r="I53" s="13"/>
      <c r="J53" s="13"/>
      <c r="K53" s="7"/>
      <c r="L53" s="7"/>
      <c r="M53" s="7"/>
      <c r="N53" s="7"/>
      <c r="O53" s="7"/>
      <c r="P53" s="7"/>
      <c r="Q53" s="15"/>
      <c r="R53" s="15"/>
      <c r="S53" s="8"/>
    </row>
    <row r="54" spans="1:19" ht="14.25" customHeight="1">
      <c r="A54" s="7"/>
      <c r="B54" s="333"/>
      <c r="C54" s="13"/>
      <c r="D54" s="13"/>
      <c r="E54" s="10"/>
      <c r="F54" s="15"/>
      <c r="G54" s="15"/>
      <c r="H54" s="7"/>
      <c r="I54" s="13"/>
      <c r="J54" s="13"/>
      <c r="K54" s="7"/>
      <c r="L54" s="7"/>
      <c r="M54" s="7"/>
      <c r="N54" s="7"/>
      <c r="O54" s="7"/>
      <c r="P54" s="7"/>
      <c r="Q54" s="15"/>
      <c r="R54" s="15"/>
      <c r="S54" s="8"/>
    </row>
    <row r="55" spans="1:19">
      <c r="A55" s="14"/>
      <c r="B55" s="11"/>
      <c r="C55" s="14"/>
      <c r="D55" s="14"/>
      <c r="E55" s="14"/>
      <c r="F55" s="14"/>
      <c r="G55" s="14"/>
      <c r="H55" s="14"/>
      <c r="I55" s="11"/>
      <c r="J55" s="14"/>
      <c r="K55" s="7"/>
      <c r="L55" s="7"/>
      <c r="M55" s="7"/>
      <c r="N55" s="7"/>
      <c r="O55" s="7"/>
      <c r="P55" s="7"/>
      <c r="Q55" s="14"/>
      <c r="R55" s="14"/>
    </row>
    <row r="56" spans="1:19">
      <c r="A56" s="14"/>
      <c r="B56" s="14"/>
      <c r="C56" s="14"/>
      <c r="D56" s="14"/>
      <c r="E56" s="14"/>
      <c r="F56" s="14"/>
      <c r="G56" s="14"/>
      <c r="H56" s="14"/>
      <c r="I56" s="14"/>
      <c r="J56" s="14"/>
      <c r="K56" s="7"/>
      <c r="L56" s="7"/>
      <c r="M56" s="7"/>
      <c r="N56" s="7"/>
      <c r="O56" s="7"/>
      <c r="P56" s="7"/>
      <c r="Q56" s="14"/>
      <c r="R56" s="14"/>
    </row>
    <row r="57" spans="1:19">
      <c r="A57" s="14"/>
      <c r="B57" s="14"/>
      <c r="C57" s="14"/>
      <c r="D57" s="14"/>
      <c r="E57" s="14"/>
      <c r="F57" s="14"/>
      <c r="G57" s="14"/>
      <c r="H57" s="14"/>
      <c r="I57" s="14"/>
      <c r="J57" s="14"/>
      <c r="K57" s="7"/>
      <c r="L57" s="7"/>
      <c r="M57" s="7"/>
      <c r="N57" s="7"/>
      <c r="O57" s="7"/>
      <c r="P57" s="7"/>
      <c r="Q57" s="14"/>
      <c r="R57" s="14"/>
    </row>
    <row r="58" spans="1:19">
      <c r="A58" s="14"/>
      <c r="B58" s="14"/>
      <c r="C58" s="14"/>
      <c r="D58" s="14"/>
      <c r="E58" s="14"/>
      <c r="F58" s="14"/>
      <c r="G58" s="14"/>
      <c r="H58" s="14"/>
      <c r="I58" s="14"/>
      <c r="J58" s="14"/>
      <c r="K58" s="7"/>
      <c r="L58" s="7"/>
      <c r="M58" s="7"/>
      <c r="N58" s="7"/>
      <c r="O58" s="7"/>
      <c r="P58" s="7"/>
      <c r="Q58" s="14"/>
      <c r="R58" s="14"/>
    </row>
    <row r="59" spans="1:19">
      <c r="A59" s="14"/>
      <c r="B59" s="14"/>
      <c r="C59" s="14"/>
      <c r="D59" s="14"/>
      <c r="E59" s="14"/>
      <c r="F59" s="14"/>
      <c r="G59" s="14"/>
      <c r="H59" s="14"/>
      <c r="I59" s="14"/>
      <c r="J59" s="14"/>
      <c r="K59" s="7"/>
      <c r="L59" s="7"/>
      <c r="M59" s="7"/>
      <c r="N59" s="7"/>
      <c r="O59" s="7"/>
      <c r="P59" s="7"/>
      <c r="Q59" s="14"/>
      <c r="R59" s="14"/>
    </row>
    <row r="60" spans="1:19">
      <c r="A60" s="14"/>
      <c r="B60" s="14"/>
      <c r="C60" s="14"/>
      <c r="D60" s="14"/>
      <c r="E60" s="14"/>
      <c r="F60" s="14"/>
      <c r="G60" s="14"/>
      <c r="H60" s="14"/>
      <c r="I60" s="14"/>
      <c r="J60" s="14"/>
      <c r="K60" s="7"/>
      <c r="L60" s="7"/>
      <c r="M60" s="7"/>
      <c r="N60" s="7"/>
      <c r="O60" s="7"/>
      <c r="P60" s="7"/>
      <c r="Q60" s="14"/>
      <c r="R60" s="14"/>
    </row>
    <row r="61" spans="1:19">
      <c r="A61" s="14"/>
      <c r="B61" s="14"/>
      <c r="C61" s="14"/>
      <c r="D61" s="14"/>
      <c r="E61" s="14"/>
      <c r="F61" s="14"/>
      <c r="G61" s="14"/>
      <c r="H61" s="14"/>
      <c r="I61" s="14"/>
      <c r="J61" s="14"/>
      <c r="K61" s="7"/>
      <c r="L61" s="7"/>
      <c r="M61" s="7"/>
      <c r="N61" s="7"/>
      <c r="O61" s="7"/>
      <c r="P61" s="7"/>
      <c r="Q61" s="14"/>
      <c r="R61" s="14"/>
    </row>
    <row r="62" spans="1:19">
      <c r="A62" s="14"/>
      <c r="B62" s="14"/>
      <c r="C62" s="14"/>
      <c r="D62" s="14"/>
      <c r="E62" s="14"/>
      <c r="F62" s="14"/>
      <c r="G62" s="14"/>
      <c r="H62" s="14"/>
      <c r="I62" s="14"/>
      <c r="J62" s="14"/>
      <c r="K62" s="13"/>
      <c r="L62" s="12"/>
      <c r="M62" s="15"/>
      <c r="N62" s="15"/>
      <c r="O62" s="15"/>
      <c r="P62" s="15"/>
      <c r="Q62" s="14"/>
      <c r="R62" s="14"/>
    </row>
    <row r="63" spans="1:19">
      <c r="K63" s="13"/>
      <c r="L63" s="10"/>
      <c r="M63" s="15"/>
      <c r="N63" s="15"/>
      <c r="O63" s="15"/>
      <c r="P63" s="15"/>
    </row>
    <row r="64" spans="1:19">
      <c r="K64" s="14"/>
      <c r="L64" s="14"/>
      <c r="M64" s="14"/>
      <c r="N64" s="14"/>
      <c r="O64" s="14"/>
      <c r="P64" s="14"/>
    </row>
    <row r="65" spans="5:16">
      <c r="K65" s="14"/>
      <c r="L65" s="14"/>
      <c r="M65" s="14"/>
      <c r="N65" s="14"/>
      <c r="O65" s="14"/>
      <c r="P65" s="14"/>
    </row>
    <row r="66" spans="5:16">
      <c r="K66" s="14"/>
      <c r="L66" s="14"/>
      <c r="M66" s="14"/>
      <c r="N66" s="14"/>
      <c r="O66" s="14"/>
      <c r="P66" s="14"/>
    </row>
    <row r="67" spans="5:16">
      <c r="K67" s="14"/>
      <c r="L67" s="14"/>
      <c r="M67" s="14"/>
      <c r="N67" s="14"/>
      <c r="O67" s="14"/>
      <c r="P67" s="14"/>
    </row>
    <row r="68" spans="5:16">
      <c r="E68" s="14"/>
      <c r="K68" s="14"/>
      <c r="L68" s="14"/>
      <c r="M68" s="14"/>
      <c r="N68" s="14"/>
      <c r="O68" s="14"/>
      <c r="P68" s="14"/>
    </row>
    <row r="69" spans="5:16">
      <c r="K69" s="14"/>
      <c r="L69" s="14"/>
      <c r="M69" s="14"/>
      <c r="N69" s="14"/>
      <c r="O69" s="14"/>
      <c r="P69" s="14"/>
    </row>
    <row r="70" spans="5:16">
      <c r="K70" s="14"/>
      <c r="L70" s="14"/>
      <c r="M70" s="14"/>
      <c r="N70" s="14"/>
      <c r="O70" s="14"/>
      <c r="P70" s="14"/>
    </row>
    <row r="71" spans="5:16">
      <c r="K71" s="14"/>
      <c r="L71" s="14"/>
      <c r="M71" s="14"/>
      <c r="N71" s="14"/>
      <c r="O71" s="14"/>
      <c r="P71" s="14"/>
    </row>
    <row r="77" spans="5:16">
      <c r="L77" s="14"/>
    </row>
  </sheetData>
  <sheetProtection sheet="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s>
  <phoneticPr fontId="7"/>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70" zoomScaleNormal="70" zoomScaleSheetLayoutView="70" zoomScalePageLayoutView="55" workbookViewId="0">
      <selection activeCell="C9" sqref="C9:G18"/>
    </sheetView>
  </sheetViews>
  <sheetFormatPr defaultColWidth="9" defaultRowHeight="13.5"/>
  <cols>
    <col min="1" max="1" width="1.5" customWidth="1"/>
    <col min="2" max="2" width="25.25" customWidth="1"/>
    <col min="3" max="3" width="31.5" customWidth="1"/>
    <col min="4" max="4" width="6.625" customWidth="1"/>
    <col min="5" max="5" width="32.5" customWidth="1"/>
    <col min="6" max="6" width="6.625" customWidth="1"/>
    <col min="7" max="7" width="24.5" customWidth="1"/>
  </cols>
  <sheetData>
    <row r="1" spans="1:8" ht="12.6" customHeight="1">
      <c r="A1" s="1" t="s">
        <v>194</v>
      </c>
      <c r="G1" s="2" t="s">
        <v>212</v>
      </c>
    </row>
    <row r="2" spans="1:8" ht="18" customHeight="1" thickBot="1">
      <c r="A2" s="1"/>
      <c r="B2" s="385" t="s">
        <v>187</v>
      </c>
      <c r="C2" s="385"/>
      <c r="D2" s="385"/>
      <c r="E2" s="385"/>
      <c r="F2" s="385"/>
      <c r="G2" s="385"/>
      <c r="H2" s="1"/>
    </row>
    <row r="3" spans="1:8">
      <c r="A3" s="1"/>
      <c r="B3" s="386" t="s">
        <v>195</v>
      </c>
      <c r="C3" s="398" t="s">
        <v>182</v>
      </c>
      <c r="D3" s="399"/>
      <c r="E3" s="399"/>
      <c r="F3" s="399"/>
      <c r="G3" s="400"/>
      <c r="H3" s="1"/>
    </row>
    <row r="4" spans="1:8">
      <c r="A4" s="1"/>
      <c r="B4" s="387"/>
      <c r="C4" s="392"/>
      <c r="D4" s="393"/>
      <c r="E4" s="393"/>
      <c r="F4" s="393"/>
      <c r="G4" s="394"/>
      <c r="H4" s="1"/>
    </row>
    <row r="5" spans="1:8">
      <c r="A5" s="1"/>
      <c r="B5" s="387"/>
      <c r="C5" s="395"/>
      <c r="D5" s="396"/>
      <c r="E5" s="396"/>
      <c r="F5" s="396"/>
      <c r="G5" s="397"/>
      <c r="H5" s="1"/>
    </row>
    <row r="6" spans="1:8" ht="14.25" thickBot="1">
      <c r="A6" s="1"/>
      <c r="B6" s="388"/>
      <c r="C6" s="389" t="s">
        <v>196</v>
      </c>
      <c r="D6" s="390"/>
      <c r="E6" s="390"/>
      <c r="F6" s="390"/>
      <c r="G6" s="391"/>
      <c r="H6" s="1"/>
    </row>
    <row r="7" spans="1:8" ht="27" customHeight="1" thickBot="1">
      <c r="A7" s="1"/>
      <c r="B7" s="29" t="s">
        <v>197</v>
      </c>
      <c r="C7" s="85" t="s">
        <v>11</v>
      </c>
      <c r="D7" s="86" t="s">
        <v>12</v>
      </c>
      <c r="E7" s="401" t="s">
        <v>13</v>
      </c>
      <c r="F7" s="401"/>
      <c r="G7" s="402"/>
      <c r="H7" s="1"/>
    </row>
    <row r="8" spans="1:8">
      <c r="A8" s="1"/>
      <c r="B8" s="383" t="s">
        <v>188</v>
      </c>
      <c r="C8" s="339" t="s">
        <v>198</v>
      </c>
      <c r="D8" s="340"/>
      <c r="E8" s="340"/>
      <c r="F8" s="340"/>
      <c r="G8" s="341"/>
      <c r="H8" s="1"/>
    </row>
    <row r="9" spans="1:8">
      <c r="A9" s="1"/>
      <c r="B9" s="384"/>
      <c r="C9" s="348"/>
      <c r="D9" s="349"/>
      <c r="E9" s="349"/>
      <c r="F9" s="349"/>
      <c r="G9" s="350"/>
      <c r="H9" s="1"/>
    </row>
    <row r="10" spans="1:8">
      <c r="A10" s="1"/>
      <c r="B10" s="384"/>
      <c r="C10" s="348"/>
      <c r="D10" s="349"/>
      <c r="E10" s="349"/>
      <c r="F10" s="349"/>
      <c r="G10" s="350"/>
      <c r="H10" s="1"/>
    </row>
    <row r="11" spans="1:8">
      <c r="A11" s="1"/>
      <c r="B11" s="384"/>
      <c r="C11" s="348"/>
      <c r="D11" s="349"/>
      <c r="E11" s="349"/>
      <c r="F11" s="349"/>
      <c r="G11" s="350"/>
      <c r="H11" s="1"/>
    </row>
    <row r="12" spans="1:8">
      <c r="A12" s="1"/>
      <c r="B12" s="384"/>
      <c r="C12" s="348"/>
      <c r="D12" s="349"/>
      <c r="E12" s="349"/>
      <c r="F12" s="349"/>
      <c r="G12" s="350"/>
      <c r="H12" s="1"/>
    </row>
    <row r="13" spans="1:8">
      <c r="A13" s="1"/>
      <c r="B13" s="384"/>
      <c r="C13" s="348"/>
      <c r="D13" s="349"/>
      <c r="E13" s="349"/>
      <c r="F13" s="349"/>
      <c r="G13" s="350"/>
      <c r="H13" s="1"/>
    </row>
    <row r="14" spans="1:8">
      <c r="A14" s="1"/>
      <c r="B14" s="384"/>
      <c r="C14" s="348"/>
      <c r="D14" s="349"/>
      <c r="E14" s="349"/>
      <c r="F14" s="349"/>
      <c r="G14" s="350"/>
      <c r="H14" s="1"/>
    </row>
    <row r="15" spans="1:8">
      <c r="A15" s="1"/>
      <c r="B15" s="384"/>
      <c r="C15" s="348"/>
      <c r="D15" s="349"/>
      <c r="E15" s="349"/>
      <c r="F15" s="349"/>
      <c r="G15" s="350"/>
      <c r="H15" s="1"/>
    </row>
    <row r="16" spans="1:8">
      <c r="A16" s="1"/>
      <c r="B16" s="384"/>
      <c r="C16" s="348"/>
      <c r="D16" s="349"/>
      <c r="E16" s="349"/>
      <c r="F16" s="349"/>
      <c r="G16" s="350"/>
      <c r="H16" s="1"/>
    </row>
    <row r="17" spans="1:8">
      <c r="A17" s="1"/>
      <c r="B17" s="384"/>
      <c r="C17" s="348"/>
      <c r="D17" s="349"/>
      <c r="E17" s="349"/>
      <c r="F17" s="349"/>
      <c r="G17" s="350"/>
      <c r="H17" s="1"/>
    </row>
    <row r="18" spans="1:8" ht="14.25" thickBot="1">
      <c r="A18" s="1"/>
      <c r="B18" s="384"/>
      <c r="C18" s="351"/>
      <c r="D18" s="352"/>
      <c r="E18" s="352"/>
      <c r="F18" s="352"/>
      <c r="G18" s="353"/>
      <c r="H18" s="1"/>
    </row>
    <row r="19" spans="1:8">
      <c r="A19" s="1"/>
      <c r="B19" s="384"/>
      <c r="C19" s="339" t="s">
        <v>199</v>
      </c>
      <c r="D19" s="340"/>
      <c r="E19" s="340"/>
      <c r="F19" s="340"/>
      <c r="G19" s="341"/>
      <c r="H19" s="1"/>
    </row>
    <row r="20" spans="1:8">
      <c r="A20" s="1"/>
      <c r="B20" s="384"/>
      <c r="C20" s="348"/>
      <c r="D20" s="349"/>
      <c r="E20" s="349"/>
      <c r="F20" s="349"/>
      <c r="G20" s="350"/>
      <c r="H20" s="1"/>
    </row>
    <row r="21" spans="1:8">
      <c r="A21" s="1"/>
      <c r="B21" s="384"/>
      <c r="C21" s="348"/>
      <c r="D21" s="349"/>
      <c r="E21" s="349"/>
      <c r="F21" s="349"/>
      <c r="G21" s="350"/>
      <c r="H21" s="1"/>
    </row>
    <row r="22" spans="1:8">
      <c r="A22" s="1"/>
      <c r="B22" s="384"/>
      <c r="C22" s="348"/>
      <c r="D22" s="349"/>
      <c r="E22" s="349"/>
      <c r="F22" s="349"/>
      <c r="G22" s="350"/>
      <c r="H22" s="1"/>
    </row>
    <row r="23" spans="1:8">
      <c r="A23" s="1"/>
      <c r="B23" s="384"/>
      <c r="C23" s="348"/>
      <c r="D23" s="349"/>
      <c r="E23" s="349"/>
      <c r="F23" s="349"/>
      <c r="G23" s="350"/>
      <c r="H23" s="1"/>
    </row>
    <row r="24" spans="1:8">
      <c r="A24" s="1"/>
      <c r="B24" s="384"/>
      <c r="C24" s="348"/>
      <c r="D24" s="349"/>
      <c r="E24" s="349"/>
      <c r="F24" s="349"/>
      <c r="G24" s="350"/>
      <c r="H24" s="1"/>
    </row>
    <row r="25" spans="1:8">
      <c r="A25" s="1"/>
      <c r="B25" s="384"/>
      <c r="C25" s="348"/>
      <c r="D25" s="349"/>
      <c r="E25" s="349"/>
      <c r="F25" s="349"/>
      <c r="G25" s="350"/>
      <c r="H25" s="1"/>
    </row>
    <row r="26" spans="1:8">
      <c r="A26" s="1"/>
      <c r="B26" s="384"/>
      <c r="C26" s="348"/>
      <c r="D26" s="349"/>
      <c r="E26" s="349"/>
      <c r="F26" s="349"/>
      <c r="G26" s="350"/>
      <c r="H26" s="1"/>
    </row>
    <row r="27" spans="1:8">
      <c r="A27" s="1"/>
      <c r="B27" s="384"/>
      <c r="C27" s="348"/>
      <c r="D27" s="349"/>
      <c r="E27" s="349"/>
      <c r="F27" s="349"/>
      <c r="G27" s="350"/>
      <c r="H27" s="1"/>
    </row>
    <row r="28" spans="1:8">
      <c r="A28" s="1"/>
      <c r="B28" s="384"/>
      <c r="C28" s="348"/>
      <c r="D28" s="349"/>
      <c r="E28" s="349"/>
      <c r="F28" s="349"/>
      <c r="G28" s="350"/>
      <c r="H28" s="1"/>
    </row>
    <row r="29" spans="1:8" ht="14.25" thickBot="1">
      <c r="A29" s="1"/>
      <c r="B29" s="384"/>
      <c r="C29" s="351"/>
      <c r="D29" s="352"/>
      <c r="E29" s="352"/>
      <c r="F29" s="352"/>
      <c r="G29" s="353"/>
      <c r="H29" s="1"/>
    </row>
    <row r="30" spans="1:8">
      <c r="A30" s="1"/>
      <c r="B30" s="384"/>
      <c r="C30" s="339" t="s">
        <v>200</v>
      </c>
      <c r="D30" s="340"/>
      <c r="E30" s="340"/>
      <c r="F30" s="340"/>
      <c r="G30" s="341"/>
      <c r="H30" s="1"/>
    </row>
    <row r="31" spans="1:8">
      <c r="A31" s="1"/>
      <c r="B31" s="384"/>
      <c r="C31" s="354"/>
      <c r="D31" s="355"/>
      <c r="E31" s="355"/>
      <c r="F31" s="355"/>
      <c r="G31" s="356"/>
      <c r="H31" s="1"/>
    </row>
    <row r="32" spans="1:8">
      <c r="A32" s="1"/>
      <c r="B32" s="384"/>
      <c r="C32" s="354"/>
      <c r="D32" s="355"/>
      <c r="E32" s="355"/>
      <c r="F32" s="355"/>
      <c r="G32" s="356"/>
      <c r="H32" s="1"/>
    </row>
    <row r="33" spans="1:8">
      <c r="A33" s="1"/>
      <c r="B33" s="384"/>
      <c r="C33" s="354"/>
      <c r="D33" s="355"/>
      <c r="E33" s="355"/>
      <c r="F33" s="355"/>
      <c r="G33" s="356"/>
      <c r="H33" s="1"/>
    </row>
    <row r="34" spans="1:8">
      <c r="A34" s="1"/>
      <c r="B34" s="384"/>
      <c r="C34" s="354"/>
      <c r="D34" s="355"/>
      <c r="E34" s="355"/>
      <c r="F34" s="355"/>
      <c r="G34" s="356"/>
      <c r="H34" s="1"/>
    </row>
    <row r="35" spans="1:8">
      <c r="A35" s="1"/>
      <c r="B35" s="384"/>
      <c r="C35" s="354"/>
      <c r="D35" s="355"/>
      <c r="E35" s="355"/>
      <c r="F35" s="355"/>
      <c r="G35" s="356"/>
      <c r="H35" s="1"/>
    </row>
    <row r="36" spans="1:8">
      <c r="A36" s="1"/>
      <c r="B36" s="384"/>
      <c r="C36" s="354"/>
      <c r="D36" s="355"/>
      <c r="E36" s="355"/>
      <c r="F36" s="355"/>
      <c r="G36" s="356"/>
      <c r="H36" s="1"/>
    </row>
    <row r="37" spans="1:8">
      <c r="A37" s="1"/>
      <c r="B37" s="384"/>
      <c r="C37" s="354"/>
      <c r="D37" s="355"/>
      <c r="E37" s="355"/>
      <c r="F37" s="355"/>
      <c r="G37" s="356"/>
      <c r="H37" s="1"/>
    </row>
    <row r="38" spans="1:8">
      <c r="A38" s="1"/>
      <c r="B38" s="384"/>
      <c r="C38" s="354"/>
      <c r="D38" s="355"/>
      <c r="E38" s="355"/>
      <c r="F38" s="355"/>
      <c r="G38" s="356"/>
      <c r="H38" s="1"/>
    </row>
    <row r="39" spans="1:8">
      <c r="A39" s="1"/>
      <c r="B39" s="384"/>
      <c r="C39" s="354"/>
      <c r="D39" s="355"/>
      <c r="E39" s="355"/>
      <c r="F39" s="355"/>
      <c r="G39" s="356"/>
      <c r="H39" s="1"/>
    </row>
    <row r="40" spans="1:8">
      <c r="A40" s="1"/>
      <c r="B40" s="384"/>
      <c r="C40" s="354"/>
      <c r="D40" s="355"/>
      <c r="E40" s="355"/>
      <c r="F40" s="355"/>
      <c r="G40" s="356"/>
      <c r="H40" s="1"/>
    </row>
    <row r="41" spans="1:8">
      <c r="A41" s="1"/>
      <c r="B41" s="384"/>
      <c r="C41" s="354"/>
      <c r="D41" s="355"/>
      <c r="E41" s="355"/>
      <c r="F41" s="355"/>
      <c r="G41" s="356"/>
      <c r="H41" s="1"/>
    </row>
    <row r="42" spans="1:8">
      <c r="A42" s="1"/>
      <c r="B42" s="384"/>
      <c r="C42" s="354"/>
      <c r="D42" s="355"/>
      <c r="E42" s="355"/>
      <c r="F42" s="355"/>
      <c r="G42" s="356"/>
      <c r="H42" s="1"/>
    </row>
    <row r="43" spans="1:8">
      <c r="A43" s="1"/>
      <c r="B43" s="384"/>
      <c r="C43" s="354"/>
      <c r="D43" s="355"/>
      <c r="E43" s="355"/>
      <c r="F43" s="355"/>
      <c r="G43" s="356"/>
      <c r="H43" s="1"/>
    </row>
    <row r="44" spans="1:8" ht="14.25" thickBot="1">
      <c r="A44" s="1"/>
      <c r="B44" s="384"/>
      <c r="C44" s="403" t="s">
        <v>201</v>
      </c>
      <c r="D44" s="404"/>
      <c r="E44" s="404"/>
      <c r="F44" s="404"/>
      <c r="G44" s="405"/>
      <c r="H44" s="1"/>
    </row>
    <row r="45" spans="1:8">
      <c r="A45" s="1"/>
      <c r="B45" s="384"/>
      <c r="C45" s="339" t="s">
        <v>202</v>
      </c>
      <c r="D45" s="340"/>
      <c r="E45" s="340"/>
      <c r="F45" s="340"/>
      <c r="G45" s="341"/>
      <c r="H45" s="1"/>
    </row>
    <row r="46" spans="1:8">
      <c r="A46" s="1"/>
      <c r="B46" s="384"/>
      <c r="C46" s="406"/>
      <c r="D46" s="407"/>
      <c r="E46" s="407"/>
      <c r="F46" s="407"/>
      <c r="G46" s="408"/>
      <c r="H46" s="1"/>
    </row>
    <row r="47" spans="1:8">
      <c r="A47" s="1"/>
      <c r="B47" s="384"/>
      <c r="C47" s="406"/>
      <c r="D47" s="407"/>
      <c r="E47" s="407"/>
      <c r="F47" s="407"/>
      <c r="G47" s="408"/>
      <c r="H47" s="1"/>
    </row>
    <row r="48" spans="1:8" ht="14.25" thickBot="1">
      <c r="A48" s="1"/>
      <c r="B48" s="384"/>
      <c r="C48" s="409"/>
      <c r="D48" s="410"/>
      <c r="E48" s="410"/>
      <c r="F48" s="410"/>
      <c r="G48" s="411"/>
      <c r="H48" s="1"/>
    </row>
    <row r="49" spans="1:8">
      <c r="A49" s="1"/>
      <c r="B49" s="384"/>
      <c r="C49" s="339" t="s">
        <v>203</v>
      </c>
      <c r="D49" s="340"/>
      <c r="E49" s="340"/>
      <c r="F49" s="340"/>
      <c r="G49" s="341"/>
      <c r="H49" s="1"/>
    </row>
    <row r="50" spans="1:8">
      <c r="A50" s="1"/>
      <c r="B50" s="384"/>
      <c r="C50" s="406"/>
      <c r="D50" s="407"/>
      <c r="E50" s="407"/>
      <c r="F50" s="407"/>
      <c r="G50" s="408"/>
      <c r="H50" s="1"/>
    </row>
    <row r="51" spans="1:8">
      <c r="A51" s="1"/>
      <c r="B51" s="384"/>
      <c r="C51" s="406"/>
      <c r="D51" s="407"/>
      <c r="E51" s="407"/>
      <c r="F51" s="407"/>
      <c r="G51" s="408"/>
      <c r="H51" s="1"/>
    </row>
    <row r="52" spans="1:8">
      <c r="A52" s="1"/>
      <c r="B52" s="384"/>
      <c r="C52" s="406"/>
      <c r="D52" s="407"/>
      <c r="E52" s="407"/>
      <c r="F52" s="407"/>
      <c r="G52" s="408"/>
      <c r="H52" s="1"/>
    </row>
    <row r="53" spans="1:8">
      <c r="A53" s="1"/>
      <c r="B53" s="384"/>
      <c r="C53" s="406"/>
      <c r="D53" s="407"/>
      <c r="E53" s="407"/>
      <c r="F53" s="407"/>
      <c r="G53" s="408"/>
      <c r="H53" s="1"/>
    </row>
    <row r="54" spans="1:8">
      <c r="A54" s="1"/>
      <c r="B54" s="384"/>
      <c r="C54" s="406"/>
      <c r="D54" s="407"/>
      <c r="E54" s="407"/>
      <c r="F54" s="407"/>
      <c r="G54" s="408"/>
      <c r="H54" s="1"/>
    </row>
    <row r="55" spans="1:8">
      <c r="A55" s="1"/>
      <c r="B55" s="384"/>
      <c r="C55" s="406"/>
      <c r="D55" s="407"/>
      <c r="E55" s="407"/>
      <c r="F55" s="407"/>
      <c r="G55" s="408"/>
      <c r="H55" s="1"/>
    </row>
    <row r="56" spans="1:8">
      <c r="A56" s="1"/>
      <c r="B56" s="384"/>
      <c r="C56" s="406"/>
      <c r="D56" s="407"/>
      <c r="E56" s="407"/>
      <c r="F56" s="407"/>
      <c r="G56" s="408"/>
      <c r="H56" s="1"/>
    </row>
    <row r="57" spans="1:8">
      <c r="A57" s="1"/>
      <c r="B57" s="384"/>
      <c r="C57" s="406"/>
      <c r="D57" s="407"/>
      <c r="E57" s="407"/>
      <c r="F57" s="407"/>
      <c r="G57" s="408"/>
      <c r="H57" s="1"/>
    </row>
    <row r="58" spans="1:8" ht="14.25" thickBot="1">
      <c r="A58" s="1"/>
      <c r="B58" s="384"/>
      <c r="C58" s="409"/>
      <c r="D58" s="410"/>
      <c r="E58" s="410"/>
      <c r="F58" s="410"/>
      <c r="G58" s="411"/>
      <c r="H58" s="1"/>
    </row>
    <row r="59" spans="1:8">
      <c r="A59" s="1"/>
      <c r="B59" s="78"/>
      <c r="C59" s="339" t="s">
        <v>204</v>
      </c>
      <c r="D59" s="340"/>
      <c r="E59" s="340"/>
      <c r="F59" s="340"/>
      <c r="G59" s="341"/>
      <c r="H59" s="1"/>
    </row>
    <row r="60" spans="1:8">
      <c r="A60" s="1"/>
      <c r="B60" s="78"/>
      <c r="C60" s="87" t="s">
        <v>205</v>
      </c>
      <c r="D60" s="88"/>
      <c r="E60" s="88"/>
      <c r="F60" s="88"/>
      <c r="G60" s="89"/>
      <c r="H60" s="1"/>
    </row>
    <row r="61" spans="1:8">
      <c r="A61" s="1"/>
      <c r="B61" s="78"/>
      <c r="C61" s="348"/>
      <c r="D61" s="349"/>
      <c r="E61" s="349"/>
      <c r="F61" s="349"/>
      <c r="G61" s="350"/>
      <c r="H61" s="1"/>
    </row>
    <row r="62" spans="1:8">
      <c r="A62" s="1"/>
      <c r="B62" s="78"/>
      <c r="C62" s="348"/>
      <c r="D62" s="349"/>
      <c r="E62" s="349"/>
      <c r="F62" s="349"/>
      <c r="G62" s="350"/>
      <c r="H62" s="1"/>
    </row>
    <row r="63" spans="1:8">
      <c r="A63" s="1"/>
      <c r="B63" s="78"/>
      <c r="C63" s="348"/>
      <c r="D63" s="349"/>
      <c r="E63" s="349"/>
      <c r="F63" s="349"/>
      <c r="G63" s="350"/>
      <c r="H63" s="1"/>
    </row>
    <row r="64" spans="1:8">
      <c r="A64" s="1"/>
      <c r="B64" s="78"/>
      <c r="C64" s="348"/>
      <c r="D64" s="349"/>
      <c r="E64" s="349"/>
      <c r="F64" s="349"/>
      <c r="G64" s="350"/>
      <c r="H64" s="1"/>
    </row>
    <row r="65" spans="1:8">
      <c r="A65" s="1"/>
      <c r="B65" s="78"/>
      <c r="C65" s="348"/>
      <c r="D65" s="349"/>
      <c r="E65" s="349"/>
      <c r="F65" s="349"/>
      <c r="G65" s="350"/>
      <c r="H65" s="1"/>
    </row>
    <row r="66" spans="1:8">
      <c r="A66" s="1"/>
      <c r="B66" s="78"/>
      <c r="C66" s="348"/>
      <c r="D66" s="349"/>
      <c r="E66" s="349"/>
      <c r="F66" s="349"/>
      <c r="G66" s="350"/>
      <c r="H66" s="1"/>
    </row>
    <row r="67" spans="1:8">
      <c r="A67" s="1"/>
      <c r="B67" s="78"/>
      <c r="C67" s="348"/>
      <c r="D67" s="349"/>
      <c r="E67" s="349"/>
      <c r="F67" s="349"/>
      <c r="G67" s="350"/>
      <c r="H67" s="1"/>
    </row>
    <row r="68" spans="1:8">
      <c r="A68" s="1"/>
      <c r="B68" s="78"/>
      <c r="C68" s="375"/>
      <c r="D68" s="376"/>
      <c r="E68" s="376"/>
      <c r="F68" s="376"/>
      <c r="G68" s="377"/>
      <c r="H68" s="1"/>
    </row>
    <row r="69" spans="1:8">
      <c r="A69" s="1"/>
      <c r="B69" s="78"/>
      <c r="C69" s="87" t="s">
        <v>206</v>
      </c>
      <c r="D69" s="88"/>
      <c r="E69" s="88"/>
      <c r="F69" s="88"/>
      <c r="G69" s="89"/>
      <c r="H69" s="1"/>
    </row>
    <row r="70" spans="1:8">
      <c r="A70" s="1"/>
      <c r="B70" s="78"/>
      <c r="C70" s="348"/>
      <c r="D70" s="349"/>
      <c r="E70" s="349"/>
      <c r="F70" s="349"/>
      <c r="G70" s="350"/>
      <c r="H70" s="1"/>
    </row>
    <row r="71" spans="1:8">
      <c r="A71" s="1"/>
      <c r="B71" s="78"/>
      <c r="C71" s="348"/>
      <c r="D71" s="349"/>
      <c r="E71" s="349"/>
      <c r="F71" s="349"/>
      <c r="G71" s="350"/>
      <c r="H71" s="1"/>
    </row>
    <row r="72" spans="1:8">
      <c r="A72" s="1"/>
      <c r="B72" s="78"/>
      <c r="C72" s="348"/>
      <c r="D72" s="349"/>
      <c r="E72" s="349"/>
      <c r="F72" s="349"/>
      <c r="G72" s="350"/>
      <c r="H72" s="1"/>
    </row>
    <row r="73" spans="1:8">
      <c r="A73" s="1"/>
      <c r="B73" s="78"/>
      <c r="C73" s="348"/>
      <c r="D73" s="349"/>
      <c r="E73" s="349"/>
      <c r="F73" s="349"/>
      <c r="G73" s="350"/>
      <c r="H73" s="1"/>
    </row>
    <row r="74" spans="1:8">
      <c r="A74" s="1"/>
      <c r="B74" s="78"/>
      <c r="C74" s="348"/>
      <c r="D74" s="349"/>
      <c r="E74" s="349"/>
      <c r="F74" s="349"/>
      <c r="G74" s="350"/>
      <c r="H74" s="1"/>
    </row>
    <row r="75" spans="1:8">
      <c r="A75" s="1"/>
      <c r="B75" s="78"/>
      <c r="C75" s="348"/>
      <c r="D75" s="349"/>
      <c r="E75" s="349"/>
      <c r="F75" s="349"/>
      <c r="G75" s="350"/>
      <c r="H75" s="1"/>
    </row>
    <row r="76" spans="1:8">
      <c r="A76" s="1"/>
      <c r="B76" s="78"/>
      <c r="C76" s="348"/>
      <c r="D76" s="349"/>
      <c r="E76" s="349"/>
      <c r="F76" s="349"/>
      <c r="G76" s="350"/>
      <c r="H76" s="1"/>
    </row>
    <row r="77" spans="1:8">
      <c r="A77" s="1"/>
      <c r="B77" s="78"/>
      <c r="C77" s="348"/>
      <c r="D77" s="349"/>
      <c r="E77" s="349"/>
      <c r="F77" s="349"/>
      <c r="G77" s="350"/>
      <c r="H77" s="1"/>
    </row>
    <row r="78" spans="1:8" ht="20.45" customHeight="1" thickBot="1">
      <c r="A78" s="1"/>
      <c r="B78" s="78"/>
      <c r="C78" s="380" t="s">
        <v>217</v>
      </c>
      <c r="D78" s="381"/>
      <c r="E78" s="381"/>
      <c r="F78" s="381"/>
      <c r="G78" s="382"/>
      <c r="H78" s="1"/>
    </row>
    <row r="79" spans="1:8" ht="13.5" customHeight="1">
      <c r="A79" s="1"/>
      <c r="B79" s="383" t="s">
        <v>207</v>
      </c>
      <c r="C79" s="357"/>
      <c r="D79" s="358"/>
      <c r="E79" s="358"/>
      <c r="F79" s="358"/>
      <c r="G79" s="359"/>
      <c r="H79" s="1"/>
    </row>
    <row r="80" spans="1:8" ht="13.5" customHeight="1">
      <c r="A80" s="1"/>
      <c r="B80" s="384"/>
      <c r="C80" s="360"/>
      <c r="D80" s="361"/>
      <c r="E80" s="361"/>
      <c r="F80" s="361"/>
      <c r="G80" s="362"/>
      <c r="H80" s="1"/>
    </row>
    <row r="81" spans="1:8" ht="13.5" customHeight="1">
      <c r="A81" s="1"/>
      <c r="B81" s="384"/>
      <c r="C81" s="360"/>
      <c r="D81" s="361"/>
      <c r="E81" s="361"/>
      <c r="F81" s="361"/>
      <c r="G81" s="362"/>
      <c r="H81" s="1"/>
    </row>
    <row r="82" spans="1:8" ht="13.5" customHeight="1">
      <c r="A82" s="1"/>
      <c r="B82" s="384"/>
      <c r="C82" s="360"/>
      <c r="D82" s="361"/>
      <c r="E82" s="361"/>
      <c r="F82" s="361"/>
      <c r="G82" s="362"/>
      <c r="H82" s="1"/>
    </row>
    <row r="83" spans="1:8" ht="13.5" customHeight="1">
      <c r="A83" s="1"/>
      <c r="B83" s="384"/>
      <c r="C83" s="360"/>
      <c r="D83" s="361"/>
      <c r="E83" s="361"/>
      <c r="F83" s="361"/>
      <c r="G83" s="362"/>
      <c r="H83" s="1"/>
    </row>
    <row r="84" spans="1:8" ht="13.5" customHeight="1">
      <c r="A84" s="1"/>
      <c r="B84" s="384"/>
      <c r="C84" s="360"/>
      <c r="D84" s="361"/>
      <c r="E84" s="361"/>
      <c r="F84" s="361"/>
      <c r="G84" s="362"/>
      <c r="H84" s="1"/>
    </row>
    <row r="85" spans="1:8" ht="13.5" customHeight="1">
      <c r="A85" s="1"/>
      <c r="B85" s="384"/>
      <c r="C85" s="360"/>
      <c r="D85" s="361"/>
      <c r="E85" s="361"/>
      <c r="F85" s="361"/>
      <c r="G85" s="362"/>
      <c r="H85" s="1"/>
    </row>
    <row r="86" spans="1:8">
      <c r="A86" s="1"/>
      <c r="B86" s="384"/>
      <c r="C86" s="360"/>
      <c r="D86" s="361"/>
      <c r="E86" s="361"/>
      <c r="F86" s="361"/>
      <c r="G86" s="362"/>
      <c r="H86" s="1"/>
    </row>
    <row r="87" spans="1:8">
      <c r="A87" s="1"/>
      <c r="B87" s="384"/>
      <c r="C87" s="360"/>
      <c r="D87" s="361"/>
      <c r="E87" s="361"/>
      <c r="F87" s="361"/>
      <c r="G87" s="362"/>
      <c r="H87" s="1"/>
    </row>
    <row r="88" spans="1:8" ht="14.25" thickBot="1">
      <c r="A88" s="1"/>
      <c r="B88" s="415"/>
      <c r="C88" s="90" t="s">
        <v>208</v>
      </c>
      <c r="D88" s="91"/>
      <c r="E88" s="91"/>
      <c r="F88" s="91"/>
      <c r="G88" s="92"/>
      <c r="H88" s="1"/>
    </row>
    <row r="89" spans="1:8" ht="24.75" customHeight="1">
      <c r="A89" s="1"/>
      <c r="B89" s="335" t="s">
        <v>179</v>
      </c>
      <c r="C89" s="104"/>
      <c r="D89" s="337" t="s">
        <v>18</v>
      </c>
      <c r="E89" s="104"/>
      <c r="F89" s="335" t="s">
        <v>20</v>
      </c>
      <c r="G89" s="378"/>
      <c r="H89" s="1"/>
    </row>
    <row r="90" spans="1:8" ht="24.75" customHeight="1" thickBot="1">
      <c r="A90" s="1"/>
      <c r="B90" s="336"/>
      <c r="C90" s="103"/>
      <c r="D90" s="338"/>
      <c r="E90" s="82" t="s">
        <v>19</v>
      </c>
      <c r="F90" s="336"/>
      <c r="G90" s="379"/>
      <c r="H90" s="1"/>
    </row>
    <row r="91" spans="1:8" ht="14.25" thickBot="1">
      <c r="A91" t="s">
        <v>194</v>
      </c>
      <c r="G91" s="2" t="s">
        <v>213</v>
      </c>
    </row>
    <row r="92" spans="1:8">
      <c r="A92" s="1"/>
      <c r="B92" s="386" t="s">
        <v>195</v>
      </c>
      <c r="C92" s="424" t="str">
        <f>C3</f>
        <v>（フリガナ）</v>
      </c>
      <c r="D92" s="425"/>
      <c r="E92" s="425"/>
      <c r="F92" s="425"/>
      <c r="G92" s="426"/>
      <c r="H92" s="1"/>
    </row>
    <row r="93" spans="1:8">
      <c r="A93" s="1"/>
      <c r="B93" s="387"/>
      <c r="C93" s="416">
        <f>C4</f>
        <v>0</v>
      </c>
      <c r="D93" s="417"/>
      <c r="E93" s="417"/>
      <c r="F93" s="417"/>
      <c r="G93" s="418"/>
      <c r="H93" s="1"/>
    </row>
    <row r="94" spans="1:8" ht="14.25" thickBot="1">
      <c r="A94" s="1"/>
      <c r="B94" s="387"/>
      <c r="C94" s="419"/>
      <c r="D94" s="420"/>
      <c r="E94" s="420"/>
      <c r="F94" s="420"/>
      <c r="G94" s="421"/>
      <c r="H94" s="1"/>
    </row>
    <row r="95" spans="1:8" ht="27" customHeight="1" thickBot="1">
      <c r="A95" s="1"/>
      <c r="B95" s="29" t="s">
        <v>197</v>
      </c>
      <c r="C95" s="93" t="str">
        <f>C7</f>
        <v>　令和　年　　月　　日（　）　</v>
      </c>
      <c r="D95" s="94" t="s">
        <v>12</v>
      </c>
      <c r="E95" s="422" t="str">
        <f>E7</f>
        <v>　令和　年　　月　　日（　）</v>
      </c>
      <c r="F95" s="422"/>
      <c r="G95" s="423"/>
      <c r="H95" s="1"/>
    </row>
    <row r="96" spans="1:8">
      <c r="A96" s="1"/>
      <c r="B96" s="386" t="s">
        <v>226</v>
      </c>
      <c r="C96" s="363"/>
      <c r="D96" s="364"/>
      <c r="E96" s="364"/>
      <c r="F96" s="364"/>
      <c r="G96" s="365"/>
      <c r="H96" s="1"/>
    </row>
    <row r="97" spans="1:8">
      <c r="A97" s="1"/>
      <c r="B97" s="387"/>
      <c r="C97" s="366"/>
      <c r="D97" s="367"/>
      <c r="E97" s="367"/>
      <c r="F97" s="367"/>
      <c r="G97" s="368"/>
      <c r="H97" s="1"/>
    </row>
    <row r="98" spans="1:8">
      <c r="A98" s="1"/>
      <c r="B98" s="387"/>
      <c r="C98" s="366"/>
      <c r="D98" s="367"/>
      <c r="E98" s="367"/>
      <c r="F98" s="367"/>
      <c r="G98" s="368"/>
      <c r="H98" s="1"/>
    </row>
    <row r="99" spans="1:8">
      <c r="A99" s="1"/>
      <c r="B99" s="387"/>
      <c r="C99" s="366"/>
      <c r="D99" s="367"/>
      <c r="E99" s="367"/>
      <c r="F99" s="367"/>
      <c r="G99" s="368"/>
      <c r="H99" s="1"/>
    </row>
    <row r="100" spans="1:8">
      <c r="A100" s="1"/>
      <c r="B100" s="387"/>
      <c r="C100" s="366"/>
      <c r="D100" s="367"/>
      <c r="E100" s="367"/>
      <c r="F100" s="367"/>
      <c r="G100" s="368"/>
      <c r="H100" s="1"/>
    </row>
    <row r="101" spans="1:8">
      <c r="A101" s="1"/>
      <c r="B101" s="387"/>
      <c r="C101" s="366"/>
      <c r="D101" s="367"/>
      <c r="E101" s="367"/>
      <c r="F101" s="367"/>
      <c r="G101" s="368"/>
      <c r="H101" s="1"/>
    </row>
    <row r="102" spans="1:8">
      <c r="A102" s="1"/>
      <c r="B102" s="387"/>
      <c r="C102" s="366"/>
      <c r="D102" s="367"/>
      <c r="E102" s="367"/>
      <c r="F102" s="367"/>
      <c r="G102" s="368"/>
      <c r="H102" s="1"/>
    </row>
    <row r="103" spans="1:8">
      <c r="A103" s="1"/>
      <c r="B103" s="387"/>
      <c r="C103" s="366"/>
      <c r="D103" s="367"/>
      <c r="E103" s="367"/>
      <c r="F103" s="367"/>
      <c r="G103" s="368"/>
      <c r="H103" s="1"/>
    </row>
    <row r="104" spans="1:8">
      <c r="A104" s="1"/>
      <c r="B104" s="387"/>
      <c r="C104" s="366"/>
      <c r="D104" s="367"/>
      <c r="E104" s="367"/>
      <c r="F104" s="367"/>
      <c r="G104" s="368"/>
      <c r="H104" s="1"/>
    </row>
    <row r="105" spans="1:8">
      <c r="A105" s="1"/>
      <c r="B105" s="387"/>
      <c r="C105" s="366"/>
      <c r="D105" s="367"/>
      <c r="E105" s="367"/>
      <c r="F105" s="367"/>
      <c r="G105" s="368"/>
      <c r="H105" s="1"/>
    </row>
    <row r="106" spans="1:8">
      <c r="A106" s="1"/>
      <c r="B106" s="387"/>
      <c r="C106" s="366"/>
      <c r="D106" s="367"/>
      <c r="E106" s="367"/>
      <c r="F106" s="367"/>
      <c r="G106" s="368"/>
      <c r="H106" s="1"/>
    </row>
    <row r="107" spans="1:8">
      <c r="A107" s="1"/>
      <c r="B107" s="387"/>
      <c r="C107" s="366"/>
      <c r="D107" s="367"/>
      <c r="E107" s="367"/>
      <c r="F107" s="367"/>
      <c r="G107" s="368"/>
      <c r="H107" s="1"/>
    </row>
    <row r="108" spans="1:8">
      <c r="A108" s="1"/>
      <c r="B108" s="387"/>
      <c r="C108" s="366"/>
      <c r="D108" s="367"/>
      <c r="E108" s="367"/>
      <c r="F108" s="367"/>
      <c r="G108" s="368"/>
      <c r="H108" s="1"/>
    </row>
    <row r="109" spans="1:8">
      <c r="A109" s="1"/>
      <c r="B109" s="387"/>
      <c r="C109" s="366"/>
      <c r="D109" s="367"/>
      <c r="E109" s="367"/>
      <c r="F109" s="367"/>
      <c r="G109" s="368"/>
      <c r="H109" s="1"/>
    </row>
    <row r="110" spans="1:8">
      <c r="A110" s="1"/>
      <c r="B110" s="387"/>
      <c r="C110" s="366"/>
      <c r="D110" s="367"/>
      <c r="E110" s="367"/>
      <c r="F110" s="367"/>
      <c r="G110" s="368"/>
      <c r="H110" s="1"/>
    </row>
    <row r="111" spans="1:8">
      <c r="A111" s="1"/>
      <c r="B111" s="387"/>
      <c r="C111" s="366"/>
      <c r="D111" s="367"/>
      <c r="E111" s="367"/>
      <c r="F111" s="367"/>
      <c r="G111" s="368"/>
      <c r="H111" s="1"/>
    </row>
    <row r="112" spans="1:8">
      <c r="A112" s="1"/>
      <c r="B112" s="387"/>
      <c r="C112" s="366"/>
      <c r="D112" s="367"/>
      <c r="E112" s="367"/>
      <c r="F112" s="367"/>
      <c r="G112" s="368"/>
      <c r="H112" s="1"/>
    </row>
    <row r="113" spans="1:8">
      <c r="A113" s="1"/>
      <c r="B113" s="387"/>
      <c r="C113" s="366"/>
      <c r="D113" s="367"/>
      <c r="E113" s="367"/>
      <c r="F113" s="367"/>
      <c r="G113" s="368"/>
      <c r="H113" s="1"/>
    </row>
    <row r="114" spans="1:8" ht="13.15" customHeight="1">
      <c r="A114" s="1"/>
      <c r="B114" s="387"/>
      <c r="C114" s="366"/>
      <c r="D114" s="367"/>
      <c r="E114" s="367"/>
      <c r="F114" s="367"/>
      <c r="G114" s="368"/>
      <c r="H114" s="1"/>
    </row>
    <row r="115" spans="1:8" ht="13.5" customHeight="1">
      <c r="A115" s="1"/>
      <c r="B115" s="387"/>
      <c r="C115" s="366"/>
      <c r="D115" s="367"/>
      <c r="E115" s="367"/>
      <c r="F115" s="367"/>
      <c r="G115" s="368"/>
      <c r="H115" s="1"/>
    </row>
    <row r="116" spans="1:8" ht="21" customHeight="1" thickBot="1">
      <c r="A116" s="1"/>
      <c r="B116" s="388"/>
      <c r="C116" s="427" t="s">
        <v>210</v>
      </c>
      <c r="D116" s="428"/>
      <c r="E116" s="428"/>
      <c r="F116" s="428"/>
      <c r="G116" s="429"/>
      <c r="H116" s="1"/>
    </row>
    <row r="117" spans="1:8">
      <c r="A117" s="1"/>
      <c r="B117" s="386" t="s">
        <v>225</v>
      </c>
      <c r="C117" s="369"/>
      <c r="D117" s="370"/>
      <c r="E117" s="370"/>
      <c r="F117" s="370"/>
      <c r="G117" s="371"/>
      <c r="H117" s="1"/>
    </row>
    <row r="118" spans="1:8">
      <c r="A118" s="1"/>
      <c r="B118" s="436"/>
      <c r="C118" s="372"/>
      <c r="D118" s="373"/>
      <c r="E118" s="373"/>
      <c r="F118" s="373"/>
      <c r="G118" s="374"/>
      <c r="H118" s="1"/>
    </row>
    <row r="119" spans="1:8">
      <c r="A119" s="1"/>
      <c r="B119" s="436"/>
      <c r="C119" s="372"/>
      <c r="D119" s="373"/>
      <c r="E119" s="373"/>
      <c r="F119" s="373"/>
      <c r="G119" s="374"/>
      <c r="H119" s="1"/>
    </row>
    <row r="120" spans="1:8">
      <c r="A120" s="1"/>
      <c r="B120" s="436"/>
      <c r="C120" s="372"/>
      <c r="D120" s="373"/>
      <c r="E120" s="373"/>
      <c r="F120" s="373"/>
      <c r="G120" s="374"/>
      <c r="H120" s="1"/>
    </row>
    <row r="121" spans="1:8">
      <c r="A121" s="1"/>
      <c r="B121" s="436"/>
      <c r="C121" s="372"/>
      <c r="D121" s="373"/>
      <c r="E121" s="373"/>
      <c r="F121" s="373"/>
      <c r="G121" s="374"/>
      <c r="H121" s="1"/>
    </row>
    <row r="122" spans="1:8">
      <c r="A122" s="1"/>
      <c r="B122" s="436"/>
      <c r="C122" s="372"/>
      <c r="D122" s="373"/>
      <c r="E122" s="373"/>
      <c r="F122" s="373"/>
      <c r="G122" s="374"/>
      <c r="H122" s="1"/>
    </row>
    <row r="123" spans="1:8">
      <c r="A123" s="1"/>
      <c r="B123" s="436"/>
      <c r="C123" s="372"/>
      <c r="D123" s="373"/>
      <c r="E123" s="373"/>
      <c r="F123" s="373"/>
      <c r="G123" s="374"/>
      <c r="H123" s="1"/>
    </row>
    <row r="124" spans="1:8">
      <c r="A124" s="1"/>
      <c r="B124" s="436"/>
      <c r="C124" s="372"/>
      <c r="D124" s="373"/>
      <c r="E124" s="373"/>
      <c r="F124" s="373"/>
      <c r="G124" s="374"/>
      <c r="H124" s="1"/>
    </row>
    <row r="125" spans="1:8">
      <c r="A125" s="1"/>
      <c r="B125" s="436"/>
      <c r="C125" s="372"/>
      <c r="D125" s="373"/>
      <c r="E125" s="373"/>
      <c r="F125" s="373"/>
      <c r="G125" s="374"/>
      <c r="H125" s="1"/>
    </row>
    <row r="126" spans="1:8">
      <c r="A126" s="1"/>
      <c r="B126" s="436"/>
      <c r="C126" s="372"/>
      <c r="D126" s="373"/>
      <c r="E126" s="373"/>
      <c r="F126" s="373"/>
      <c r="G126" s="374"/>
      <c r="H126" s="1"/>
    </row>
    <row r="127" spans="1:8">
      <c r="A127" s="1"/>
      <c r="B127" s="436"/>
      <c r="C127" s="372"/>
      <c r="D127" s="373"/>
      <c r="E127" s="373"/>
      <c r="F127" s="373"/>
      <c r="G127" s="374"/>
      <c r="H127" s="1"/>
    </row>
    <row r="128" spans="1:8">
      <c r="A128" s="1"/>
      <c r="B128" s="436"/>
      <c r="C128" s="372"/>
      <c r="D128" s="373"/>
      <c r="E128" s="373"/>
      <c r="F128" s="373"/>
      <c r="G128" s="374"/>
      <c r="H128" s="1"/>
    </row>
    <row r="129" spans="1:8">
      <c r="A129" s="1"/>
      <c r="B129" s="436"/>
      <c r="C129" s="372"/>
      <c r="D129" s="373"/>
      <c r="E129" s="373"/>
      <c r="F129" s="373"/>
      <c r="G129" s="374"/>
      <c r="H129" s="1"/>
    </row>
    <row r="130" spans="1:8">
      <c r="A130" s="1"/>
      <c r="B130" s="436"/>
      <c r="C130" s="372"/>
      <c r="D130" s="373"/>
      <c r="E130" s="373"/>
      <c r="F130" s="373"/>
      <c r="G130" s="374"/>
      <c r="H130" s="1"/>
    </row>
    <row r="131" spans="1:8">
      <c r="A131" s="1"/>
      <c r="B131" s="436"/>
      <c r="C131" s="372"/>
      <c r="D131" s="373"/>
      <c r="E131" s="373"/>
      <c r="F131" s="373"/>
      <c r="G131" s="374"/>
      <c r="H131" s="1"/>
    </row>
    <row r="132" spans="1:8">
      <c r="A132" s="1"/>
      <c r="B132" s="436"/>
      <c r="C132" s="372"/>
      <c r="D132" s="373"/>
      <c r="E132" s="373"/>
      <c r="F132" s="373"/>
      <c r="G132" s="374"/>
      <c r="H132" s="1"/>
    </row>
    <row r="133" spans="1:8">
      <c r="A133" s="1"/>
      <c r="B133" s="436"/>
      <c r="C133" s="372"/>
      <c r="D133" s="373"/>
      <c r="E133" s="373"/>
      <c r="F133" s="373"/>
      <c r="G133" s="374"/>
      <c r="H133" s="1"/>
    </row>
    <row r="134" spans="1:8">
      <c r="A134" s="1"/>
      <c r="B134" s="436"/>
      <c r="C134" s="372"/>
      <c r="D134" s="373"/>
      <c r="E134" s="373"/>
      <c r="F134" s="373"/>
      <c r="G134" s="374"/>
      <c r="H134" s="1"/>
    </row>
    <row r="135" spans="1:8" ht="13.15" customHeight="1">
      <c r="A135" s="1"/>
      <c r="B135" s="436"/>
      <c r="C135" s="372"/>
      <c r="D135" s="373"/>
      <c r="E135" s="373"/>
      <c r="F135" s="373"/>
      <c r="G135" s="374"/>
      <c r="H135" s="1"/>
    </row>
    <row r="136" spans="1:8" ht="22.15" customHeight="1" thickBot="1">
      <c r="A136" s="1"/>
      <c r="B136" s="437"/>
      <c r="C136" s="430" t="s">
        <v>211</v>
      </c>
      <c r="D136" s="431"/>
      <c r="E136" s="431"/>
      <c r="F136" s="431"/>
      <c r="G136" s="432"/>
      <c r="H136" s="1"/>
    </row>
    <row r="137" spans="1:8">
      <c r="A137" s="1"/>
      <c r="B137" s="383" t="s">
        <v>189</v>
      </c>
      <c r="C137" s="342"/>
      <c r="D137" s="343"/>
      <c r="E137" s="343"/>
      <c r="F137" s="343"/>
      <c r="G137" s="344"/>
      <c r="H137" s="1"/>
    </row>
    <row r="138" spans="1:8">
      <c r="A138" s="1"/>
      <c r="B138" s="384"/>
      <c r="C138" s="345"/>
      <c r="D138" s="346"/>
      <c r="E138" s="346"/>
      <c r="F138" s="346"/>
      <c r="G138" s="347"/>
      <c r="H138" s="1"/>
    </row>
    <row r="139" spans="1:8">
      <c r="A139" s="1"/>
      <c r="B139" s="384"/>
      <c r="C139" s="345"/>
      <c r="D139" s="346"/>
      <c r="E139" s="346"/>
      <c r="F139" s="346"/>
      <c r="G139" s="347"/>
      <c r="H139" s="1"/>
    </row>
    <row r="140" spans="1:8" ht="14.25" thickBot="1">
      <c r="A140" s="1"/>
      <c r="B140" s="415"/>
      <c r="C140" s="412" t="s">
        <v>209</v>
      </c>
      <c r="D140" s="413"/>
      <c r="E140" s="413"/>
      <c r="F140" s="413"/>
      <c r="G140" s="414"/>
      <c r="H140" s="1"/>
    </row>
    <row r="141" spans="1:8" ht="13.5" customHeight="1">
      <c r="A141" s="1"/>
      <c r="B141" s="383" t="s">
        <v>14</v>
      </c>
      <c r="C141" s="342"/>
      <c r="D141" s="343"/>
      <c r="E141" s="343"/>
      <c r="F141" s="343"/>
      <c r="G141" s="344"/>
      <c r="H141" s="1"/>
    </row>
    <row r="142" spans="1:8">
      <c r="A142" s="1"/>
      <c r="B142" s="384"/>
      <c r="C142" s="345"/>
      <c r="D142" s="346"/>
      <c r="E142" s="346"/>
      <c r="F142" s="346"/>
      <c r="G142" s="347"/>
      <c r="H142" s="1"/>
    </row>
    <row r="143" spans="1:8">
      <c r="A143" s="1"/>
      <c r="B143" s="384"/>
      <c r="C143" s="345"/>
      <c r="D143" s="346"/>
      <c r="E143" s="346"/>
      <c r="F143" s="346"/>
      <c r="G143" s="347"/>
      <c r="H143" s="1"/>
    </row>
    <row r="144" spans="1:8" ht="14.25" thickBot="1">
      <c r="A144" s="1"/>
      <c r="B144" s="415"/>
      <c r="C144" s="412" t="s">
        <v>190</v>
      </c>
      <c r="D144" s="413"/>
      <c r="E144" s="413"/>
      <c r="F144" s="413"/>
      <c r="G144" s="414"/>
      <c r="H144" s="1"/>
    </row>
    <row r="145" spans="1:8" ht="13.5" customHeight="1">
      <c r="A145" s="1"/>
      <c r="B145" s="383" t="s">
        <v>15</v>
      </c>
      <c r="C145" s="342"/>
      <c r="D145" s="343"/>
      <c r="E145" s="343"/>
      <c r="F145" s="343"/>
      <c r="G145" s="344"/>
      <c r="H145" s="1"/>
    </row>
    <row r="146" spans="1:8">
      <c r="A146" s="1"/>
      <c r="B146" s="384"/>
      <c r="C146" s="345"/>
      <c r="D146" s="346"/>
      <c r="E146" s="346"/>
      <c r="F146" s="346"/>
      <c r="G146" s="347"/>
      <c r="H146" s="1"/>
    </row>
    <row r="147" spans="1:8">
      <c r="A147" s="1"/>
      <c r="B147" s="384"/>
      <c r="C147" s="345"/>
      <c r="D147" s="346"/>
      <c r="E147" s="346"/>
      <c r="F147" s="346"/>
      <c r="G147" s="347"/>
      <c r="H147" s="1"/>
    </row>
    <row r="148" spans="1:8" ht="14.25" thickBot="1">
      <c r="A148" s="1"/>
      <c r="B148" s="415"/>
      <c r="C148" s="412" t="s">
        <v>16</v>
      </c>
      <c r="D148" s="413"/>
      <c r="E148" s="413"/>
      <c r="F148" s="413"/>
      <c r="G148" s="414"/>
      <c r="H148" s="1"/>
    </row>
    <row r="149" spans="1:8" ht="14.25" customHeight="1">
      <c r="A149" s="1"/>
      <c r="B149" s="383" t="s">
        <v>17</v>
      </c>
      <c r="C149" s="342"/>
      <c r="D149" s="343"/>
      <c r="E149" s="343"/>
      <c r="F149" s="343"/>
      <c r="G149" s="344"/>
      <c r="H149" s="1"/>
    </row>
    <row r="150" spans="1:8" ht="14.25" customHeight="1">
      <c r="A150" s="1"/>
      <c r="B150" s="384"/>
      <c r="C150" s="345"/>
      <c r="D150" s="346"/>
      <c r="E150" s="346"/>
      <c r="F150" s="346"/>
      <c r="G150" s="347"/>
      <c r="H150" s="1"/>
    </row>
    <row r="151" spans="1:8" ht="14.25" customHeight="1">
      <c r="A151" s="1"/>
      <c r="B151" s="384"/>
      <c r="C151" s="345"/>
      <c r="D151" s="346"/>
      <c r="E151" s="346"/>
      <c r="F151" s="346"/>
      <c r="G151" s="347"/>
      <c r="H151" s="1"/>
    </row>
    <row r="152" spans="1:8">
      <c r="A152" s="1"/>
      <c r="B152" s="384"/>
      <c r="C152" s="345"/>
      <c r="D152" s="346"/>
      <c r="E152" s="346"/>
      <c r="F152" s="346"/>
      <c r="G152" s="347"/>
      <c r="H152" s="1"/>
    </row>
    <row r="153" spans="1:8" ht="23.45" customHeight="1" thickBot="1">
      <c r="A153" s="1"/>
      <c r="B153" s="415"/>
      <c r="C153" s="433" t="s">
        <v>159</v>
      </c>
      <c r="D153" s="434"/>
      <c r="E153" s="434"/>
      <c r="F153" s="434"/>
      <c r="G153" s="435"/>
      <c r="H153" s="1"/>
    </row>
    <row r="154" spans="1:8" ht="24.75" customHeight="1">
      <c r="A154" s="1"/>
      <c r="B154" s="335" t="s">
        <v>179</v>
      </c>
      <c r="C154" s="105">
        <f>C89</f>
        <v>0</v>
      </c>
      <c r="D154" s="337" t="s">
        <v>18</v>
      </c>
      <c r="E154" s="105">
        <f>E89</f>
        <v>0</v>
      </c>
      <c r="F154" s="335" t="s">
        <v>20</v>
      </c>
      <c r="G154" s="337">
        <f>G89</f>
        <v>0</v>
      </c>
      <c r="H154" s="1"/>
    </row>
    <row r="155" spans="1:8" ht="24.75" customHeight="1" thickBot="1">
      <c r="A155" s="1"/>
      <c r="B155" s="336"/>
      <c r="C155" s="102">
        <f>C90</f>
        <v>0</v>
      </c>
      <c r="D155" s="338"/>
      <c r="E155" s="95" t="str">
        <f>E90</f>
        <v>（時間外連絡：　　　　　　　　　）</v>
      </c>
      <c r="F155" s="336"/>
      <c r="G155" s="338"/>
      <c r="H155" s="1"/>
    </row>
    <row r="156" spans="1:8">
      <c r="A156" s="1"/>
      <c r="B156" s="3"/>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formatCells="0" formatRows="0" insertRows="0"/>
  <mergeCells count="54">
    <mergeCell ref="B154:B155"/>
    <mergeCell ref="D154:D155"/>
    <mergeCell ref="C93:G94"/>
    <mergeCell ref="E95:G95"/>
    <mergeCell ref="B92:B94"/>
    <mergeCell ref="C92:G92"/>
    <mergeCell ref="C116:G116"/>
    <mergeCell ref="C136:G136"/>
    <mergeCell ref="B149:B153"/>
    <mergeCell ref="C153:G153"/>
    <mergeCell ref="B141:B144"/>
    <mergeCell ref="B117:B136"/>
    <mergeCell ref="B137:B140"/>
    <mergeCell ref="C140:G140"/>
    <mergeCell ref="C144:G144"/>
    <mergeCell ref="B145:B148"/>
    <mergeCell ref="C148:G148"/>
    <mergeCell ref="C145:G147"/>
    <mergeCell ref="B96:B116"/>
    <mergeCell ref="B79:B88"/>
    <mergeCell ref="B89:B90"/>
    <mergeCell ref="D89:D90"/>
    <mergeCell ref="C78:G78"/>
    <mergeCell ref="B8:B58"/>
    <mergeCell ref="B2:G2"/>
    <mergeCell ref="C59:G59"/>
    <mergeCell ref="B3:B6"/>
    <mergeCell ref="C6:G6"/>
    <mergeCell ref="C4:G5"/>
    <mergeCell ref="C3:G3"/>
    <mergeCell ref="E7:G7"/>
    <mergeCell ref="C8:G8"/>
    <mergeCell ref="C19:G19"/>
    <mergeCell ref="C44:G44"/>
    <mergeCell ref="C45:G45"/>
    <mergeCell ref="C49:G49"/>
    <mergeCell ref="C46:G48"/>
    <mergeCell ref="C50:G58"/>
    <mergeCell ref="F154:F155"/>
    <mergeCell ref="G154:G155"/>
    <mergeCell ref="C30:G30"/>
    <mergeCell ref="C149:G152"/>
    <mergeCell ref="C9:G18"/>
    <mergeCell ref="C20:G29"/>
    <mergeCell ref="C31:G43"/>
    <mergeCell ref="C79:G87"/>
    <mergeCell ref="C96:G115"/>
    <mergeCell ref="C117:G135"/>
    <mergeCell ref="C137:G139"/>
    <mergeCell ref="C141:G143"/>
    <mergeCell ref="C61:G68"/>
    <mergeCell ref="C70:G77"/>
    <mergeCell ref="F89:F90"/>
    <mergeCell ref="G89:G90"/>
  </mergeCells>
  <phoneticPr fontId="7"/>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G50" sqref="G50:H50"/>
    </sheetView>
  </sheetViews>
  <sheetFormatPr defaultColWidth="9" defaultRowHeight="13.5"/>
  <cols>
    <col min="1" max="1" width="22.5" customWidth="1"/>
    <col min="2" max="2" width="16.5" customWidth="1"/>
    <col min="3" max="3" width="12" customWidth="1"/>
    <col min="4" max="4" width="30.5" customWidth="1"/>
    <col min="5" max="5" width="11.5" customWidth="1"/>
    <col min="6" max="6" width="22.25" customWidth="1"/>
    <col min="8" max="8" width="25" customWidth="1"/>
    <col min="9" max="9" width="4.25" customWidth="1"/>
  </cols>
  <sheetData>
    <row r="1" spans="1:10">
      <c r="A1" s="1" t="s">
        <v>194</v>
      </c>
      <c r="H1" s="2" t="s">
        <v>149</v>
      </c>
    </row>
    <row r="2" spans="1:10" ht="24" customHeight="1">
      <c r="A2" s="521" t="s">
        <v>21</v>
      </c>
      <c r="B2" s="521"/>
      <c r="C2" s="521"/>
      <c r="D2" s="521"/>
      <c r="E2" s="521"/>
      <c r="F2" s="521"/>
      <c r="G2" s="521"/>
      <c r="H2" s="521"/>
      <c r="I2" s="1"/>
      <c r="J2" s="1"/>
    </row>
    <row r="3" spans="1:10" ht="15.75" customHeight="1" thickBot="1">
      <c r="A3" s="522" t="s">
        <v>272</v>
      </c>
      <c r="B3" s="522"/>
      <c r="C3" s="522"/>
      <c r="D3" s="522"/>
      <c r="E3" s="522"/>
      <c r="F3" s="522"/>
      <c r="G3" s="522"/>
      <c r="H3" s="522"/>
      <c r="I3" s="1"/>
      <c r="J3" s="1"/>
    </row>
    <row r="4" spans="1:10" ht="33.75" customHeight="1">
      <c r="A4" s="79" t="s">
        <v>22</v>
      </c>
      <c r="B4" s="527"/>
      <c r="C4" s="528"/>
      <c r="D4" s="528"/>
      <c r="E4" s="529"/>
      <c r="F4" s="106" t="s">
        <v>246</v>
      </c>
      <c r="G4" s="523"/>
      <c r="H4" s="524"/>
      <c r="I4" s="1"/>
      <c r="J4" s="1"/>
    </row>
    <row r="5" spans="1:10" ht="46.5" customHeight="1" thickBot="1">
      <c r="A5" s="80" t="s">
        <v>23</v>
      </c>
      <c r="B5" s="515"/>
      <c r="C5" s="516"/>
      <c r="D5" s="516"/>
      <c r="E5" s="517"/>
      <c r="F5" s="80" t="s">
        <v>178</v>
      </c>
      <c r="G5" s="525"/>
      <c r="H5" s="526"/>
      <c r="I5" s="1"/>
      <c r="J5" s="1"/>
    </row>
    <row r="6" spans="1:10" ht="18" customHeight="1">
      <c r="A6" s="470" t="s">
        <v>24</v>
      </c>
      <c r="B6" s="518" t="s">
        <v>228</v>
      </c>
      <c r="C6" s="519"/>
      <c r="D6" s="519"/>
      <c r="E6" s="520"/>
      <c r="F6" s="470" t="s">
        <v>25</v>
      </c>
      <c r="G6" s="499"/>
      <c r="H6" s="500"/>
      <c r="I6" s="30"/>
      <c r="J6" s="1"/>
    </row>
    <row r="7" spans="1:10" ht="23.25" customHeight="1" thickBot="1">
      <c r="A7" s="471"/>
      <c r="B7" s="509"/>
      <c r="C7" s="510"/>
      <c r="D7" s="510"/>
      <c r="E7" s="511"/>
      <c r="F7" s="472"/>
      <c r="G7" s="501"/>
      <c r="H7" s="502"/>
      <c r="I7" s="30"/>
      <c r="J7" s="1"/>
    </row>
    <row r="8" spans="1:10" ht="18" customHeight="1">
      <c r="A8" s="471"/>
      <c r="B8" s="512"/>
      <c r="C8" s="513"/>
      <c r="D8" s="513"/>
      <c r="E8" s="514"/>
      <c r="F8" s="470" t="s">
        <v>91</v>
      </c>
      <c r="G8" s="499"/>
      <c r="H8" s="500"/>
      <c r="I8" s="1"/>
      <c r="J8" s="1"/>
    </row>
    <row r="9" spans="1:10" ht="28.5" customHeight="1" thickBot="1">
      <c r="A9" s="472"/>
      <c r="B9" s="515"/>
      <c r="C9" s="516"/>
      <c r="D9" s="516"/>
      <c r="E9" s="517"/>
      <c r="F9" s="472"/>
      <c r="G9" s="501"/>
      <c r="H9" s="502"/>
      <c r="I9" s="1"/>
      <c r="J9" s="1"/>
    </row>
    <row r="10" spans="1:10" ht="26.25" customHeight="1" thickBot="1">
      <c r="A10" s="80" t="s">
        <v>26</v>
      </c>
      <c r="B10" s="503" t="s">
        <v>214</v>
      </c>
      <c r="C10" s="504"/>
      <c r="D10" s="504"/>
      <c r="E10" s="504"/>
      <c r="F10" s="504"/>
      <c r="G10" s="504"/>
      <c r="H10" s="505"/>
      <c r="I10" s="1"/>
      <c r="J10" s="1"/>
    </row>
    <row r="11" spans="1:10" ht="59.25" customHeight="1">
      <c r="A11" s="470" t="s">
        <v>27</v>
      </c>
      <c r="B11" s="342"/>
      <c r="C11" s="343"/>
      <c r="D11" s="343"/>
      <c r="E11" s="343"/>
      <c r="F11" s="343"/>
      <c r="G11" s="343"/>
      <c r="H11" s="344"/>
      <c r="I11" s="1"/>
      <c r="J11" s="1"/>
    </row>
    <row r="12" spans="1:10">
      <c r="A12" s="471"/>
      <c r="B12" s="345"/>
      <c r="C12" s="346"/>
      <c r="D12" s="346"/>
      <c r="E12" s="346"/>
      <c r="F12" s="346"/>
      <c r="G12" s="346"/>
      <c r="H12" s="347"/>
      <c r="I12" s="1"/>
      <c r="J12" s="1"/>
    </row>
    <row r="13" spans="1:10" ht="21.75" customHeight="1">
      <c r="A13" s="471"/>
      <c r="B13" s="345"/>
      <c r="C13" s="346"/>
      <c r="D13" s="346"/>
      <c r="E13" s="346"/>
      <c r="F13" s="346"/>
      <c r="G13" s="346"/>
      <c r="H13" s="347"/>
      <c r="I13" s="1"/>
      <c r="J13" s="1"/>
    </row>
    <row r="14" spans="1:10" s="32" customFormat="1" ht="24.75" customHeight="1">
      <c r="A14" s="471"/>
      <c r="B14" s="345"/>
      <c r="C14" s="346"/>
      <c r="D14" s="346"/>
      <c r="E14" s="346"/>
      <c r="F14" s="346"/>
      <c r="G14" s="346"/>
      <c r="H14" s="347"/>
      <c r="I14" s="31"/>
      <c r="J14" s="31"/>
    </row>
    <row r="15" spans="1:10" s="32" customFormat="1" ht="24.75" customHeight="1">
      <c r="A15" s="471"/>
      <c r="B15" s="345"/>
      <c r="C15" s="346"/>
      <c r="D15" s="346"/>
      <c r="E15" s="346"/>
      <c r="F15" s="346"/>
      <c r="G15" s="346"/>
      <c r="H15" s="347"/>
      <c r="I15" s="31"/>
      <c r="J15" s="31"/>
    </row>
    <row r="16" spans="1:10" s="32" customFormat="1" ht="24.75" customHeight="1" thickBot="1">
      <c r="A16" s="472"/>
      <c r="B16" s="506"/>
      <c r="C16" s="507"/>
      <c r="D16" s="507"/>
      <c r="E16" s="507"/>
      <c r="F16" s="507"/>
      <c r="G16" s="507"/>
      <c r="H16" s="508"/>
      <c r="I16" s="31"/>
      <c r="J16" s="31"/>
    </row>
    <row r="17" spans="1:10" s="32" customFormat="1" ht="24.75" customHeight="1">
      <c r="A17" s="496" t="s">
        <v>28</v>
      </c>
      <c r="B17" s="342"/>
      <c r="C17" s="343"/>
      <c r="D17" s="343"/>
      <c r="E17" s="343"/>
      <c r="F17" s="343"/>
      <c r="G17" s="343"/>
      <c r="H17" s="344"/>
      <c r="I17" s="31"/>
      <c r="J17" s="31"/>
    </row>
    <row r="18" spans="1:10">
      <c r="A18" s="497"/>
      <c r="B18" s="345"/>
      <c r="C18" s="346"/>
      <c r="D18" s="346"/>
      <c r="E18" s="346"/>
      <c r="F18" s="346"/>
      <c r="G18" s="346"/>
      <c r="H18" s="347"/>
      <c r="I18" s="1"/>
      <c r="J18" s="1"/>
    </row>
    <row r="19" spans="1:10" ht="21.75" customHeight="1">
      <c r="A19" s="497"/>
      <c r="B19" s="345"/>
      <c r="C19" s="346"/>
      <c r="D19" s="346"/>
      <c r="E19" s="346"/>
      <c r="F19" s="346"/>
      <c r="G19" s="346"/>
      <c r="H19" s="347"/>
      <c r="I19" s="1"/>
      <c r="J19" s="1"/>
    </row>
    <row r="20" spans="1:10" s="32" customFormat="1" ht="24.75" customHeight="1">
      <c r="A20" s="497"/>
      <c r="B20" s="345"/>
      <c r="C20" s="346"/>
      <c r="D20" s="346"/>
      <c r="E20" s="346"/>
      <c r="F20" s="346"/>
      <c r="G20" s="346"/>
      <c r="H20" s="347"/>
      <c r="I20" s="31"/>
      <c r="J20" s="31"/>
    </row>
    <row r="21" spans="1:10" s="32" customFormat="1" ht="24.75" customHeight="1">
      <c r="A21" s="497"/>
      <c r="B21" s="345"/>
      <c r="C21" s="346"/>
      <c r="D21" s="346"/>
      <c r="E21" s="346"/>
      <c r="F21" s="346"/>
      <c r="G21" s="346"/>
      <c r="H21" s="347"/>
      <c r="I21" s="31"/>
      <c r="J21" s="31"/>
    </row>
    <row r="22" spans="1:10" ht="21.75" customHeight="1" thickBot="1">
      <c r="A22" s="472"/>
      <c r="B22" s="506"/>
      <c r="C22" s="507"/>
      <c r="D22" s="507"/>
      <c r="E22" s="507"/>
      <c r="F22" s="507"/>
      <c r="G22" s="507"/>
      <c r="H22" s="508"/>
      <c r="I22" s="1"/>
      <c r="J22" s="1"/>
    </row>
    <row r="23" spans="1:10" s="32" customFormat="1" ht="24.75" customHeight="1">
      <c r="A23" s="470" t="s">
        <v>29</v>
      </c>
      <c r="B23" s="342"/>
      <c r="C23" s="343"/>
      <c r="D23" s="343"/>
      <c r="E23" s="343"/>
      <c r="F23" s="343"/>
      <c r="G23" s="343"/>
      <c r="H23" s="344"/>
      <c r="I23" s="31"/>
      <c r="J23" s="31"/>
    </row>
    <row r="24" spans="1:10" s="32" customFormat="1" ht="24.75" customHeight="1">
      <c r="A24" s="471"/>
      <c r="B24" s="345"/>
      <c r="C24" s="346"/>
      <c r="D24" s="346"/>
      <c r="E24" s="346"/>
      <c r="F24" s="346"/>
      <c r="G24" s="346"/>
      <c r="H24" s="347"/>
      <c r="I24" s="31"/>
      <c r="J24" s="31"/>
    </row>
    <row r="25" spans="1:10" s="32" customFormat="1" ht="24.75" customHeight="1">
      <c r="A25" s="471"/>
      <c r="B25" s="345"/>
      <c r="C25" s="346"/>
      <c r="D25" s="346"/>
      <c r="E25" s="346"/>
      <c r="F25" s="346"/>
      <c r="G25" s="346"/>
      <c r="H25" s="347"/>
      <c r="I25" s="31"/>
      <c r="J25" s="31"/>
    </row>
    <row r="26" spans="1:10" ht="14.25" thickBot="1">
      <c r="A26" s="471"/>
      <c r="B26" s="412" t="s">
        <v>30</v>
      </c>
      <c r="C26" s="413"/>
      <c r="D26" s="413"/>
      <c r="E26" s="413"/>
      <c r="F26" s="413"/>
      <c r="G26" s="413"/>
      <c r="H26" s="414"/>
      <c r="I26" s="1"/>
      <c r="J26" s="1"/>
    </row>
    <row r="27" spans="1:10" s="32" customFormat="1" ht="24.75" customHeight="1">
      <c r="A27" s="496" t="s">
        <v>31</v>
      </c>
      <c r="B27" s="342"/>
      <c r="C27" s="343"/>
      <c r="D27" s="343"/>
      <c r="E27" s="343"/>
      <c r="F27" s="343"/>
      <c r="G27" s="343"/>
      <c r="H27" s="344"/>
      <c r="I27" s="31"/>
      <c r="J27" s="31"/>
    </row>
    <row r="28" spans="1:10" s="32" customFormat="1" ht="24.75" customHeight="1">
      <c r="A28" s="497"/>
      <c r="B28" s="345"/>
      <c r="C28" s="346"/>
      <c r="D28" s="346"/>
      <c r="E28" s="346"/>
      <c r="F28" s="346"/>
      <c r="G28" s="346"/>
      <c r="H28" s="347"/>
      <c r="I28" s="31"/>
      <c r="J28" s="31"/>
    </row>
    <row r="29" spans="1:10" s="32" customFormat="1" ht="12.75" thickBot="1">
      <c r="A29" s="498"/>
      <c r="B29" s="412" t="s">
        <v>32</v>
      </c>
      <c r="C29" s="413"/>
      <c r="D29" s="413"/>
      <c r="E29" s="413"/>
      <c r="F29" s="413"/>
      <c r="G29" s="413"/>
      <c r="H29" s="414"/>
      <c r="I29" s="31"/>
      <c r="J29" s="31"/>
    </row>
    <row r="30" spans="1:10" s="32" customFormat="1" ht="24.75" customHeight="1">
      <c r="A30" s="496" t="s">
        <v>33</v>
      </c>
      <c r="B30" s="342"/>
      <c r="C30" s="343"/>
      <c r="D30" s="343"/>
      <c r="E30" s="343"/>
      <c r="F30" s="343"/>
      <c r="G30" s="343"/>
      <c r="H30" s="344"/>
      <c r="I30" s="31"/>
      <c r="J30" s="31"/>
    </row>
    <row r="31" spans="1:10" ht="21.75" customHeight="1">
      <c r="A31" s="497"/>
      <c r="B31" s="345"/>
      <c r="C31" s="346"/>
      <c r="D31" s="346"/>
      <c r="E31" s="346"/>
      <c r="F31" s="346"/>
      <c r="G31" s="346"/>
      <c r="H31" s="347"/>
      <c r="I31" s="1"/>
      <c r="J31" s="1"/>
    </row>
    <row r="32" spans="1:10" s="32" customFormat="1" ht="24.75" customHeight="1">
      <c r="A32" s="497"/>
      <c r="B32" s="345"/>
      <c r="C32" s="346"/>
      <c r="D32" s="346"/>
      <c r="E32" s="346"/>
      <c r="F32" s="346"/>
      <c r="G32" s="346"/>
      <c r="H32" s="347"/>
      <c r="I32" s="31"/>
      <c r="J32" s="31"/>
    </row>
    <row r="33" spans="1:10" s="32" customFormat="1" ht="24.75" customHeight="1">
      <c r="A33" s="471"/>
      <c r="B33" s="345"/>
      <c r="C33" s="346"/>
      <c r="D33" s="346"/>
      <c r="E33" s="346"/>
      <c r="F33" s="346"/>
      <c r="G33" s="346"/>
      <c r="H33" s="347"/>
      <c r="I33" s="31"/>
      <c r="J33" s="31"/>
    </row>
    <row r="34" spans="1:10" s="32" customFormat="1" ht="24.75" customHeight="1">
      <c r="A34" s="471"/>
      <c r="B34" s="345"/>
      <c r="C34" s="346"/>
      <c r="D34" s="346"/>
      <c r="E34" s="346"/>
      <c r="F34" s="346"/>
      <c r="G34" s="346"/>
      <c r="H34" s="347"/>
      <c r="I34" s="31"/>
      <c r="J34" s="31"/>
    </row>
    <row r="35" spans="1:10" s="32" customFormat="1" ht="24.75" customHeight="1">
      <c r="A35" s="471"/>
      <c r="B35" s="345"/>
      <c r="C35" s="346"/>
      <c r="D35" s="346"/>
      <c r="E35" s="346"/>
      <c r="F35" s="346"/>
      <c r="G35" s="346"/>
      <c r="H35" s="347"/>
      <c r="I35" s="31"/>
      <c r="J35" s="31"/>
    </row>
    <row r="36" spans="1:10" ht="14.25" thickBot="1">
      <c r="A36" s="471"/>
      <c r="B36" s="412" t="s">
        <v>34</v>
      </c>
      <c r="C36" s="413"/>
      <c r="D36" s="413"/>
      <c r="E36" s="413"/>
      <c r="F36" s="413"/>
      <c r="G36" s="413"/>
      <c r="H36" s="414"/>
      <c r="I36" s="1"/>
      <c r="J36" s="1"/>
    </row>
    <row r="37" spans="1:10" s="32" customFormat="1" ht="24.75" customHeight="1">
      <c r="A37" s="492" t="s">
        <v>215</v>
      </c>
      <c r="B37" s="494" t="s">
        <v>35</v>
      </c>
      <c r="C37" s="495"/>
      <c r="D37" s="33" t="s">
        <v>36</v>
      </c>
      <c r="E37" s="443" t="s">
        <v>37</v>
      </c>
      <c r="F37" s="466"/>
      <c r="G37" s="443" t="s">
        <v>38</v>
      </c>
      <c r="H37" s="466"/>
      <c r="I37" s="31"/>
      <c r="J37" s="31"/>
    </row>
    <row r="38" spans="1:10" s="32" customFormat="1" ht="24.75" customHeight="1">
      <c r="A38" s="493"/>
      <c r="B38" s="488"/>
      <c r="C38" s="489"/>
      <c r="D38" s="76"/>
      <c r="E38" s="488"/>
      <c r="F38" s="489"/>
      <c r="G38" s="488"/>
      <c r="H38" s="489"/>
      <c r="I38" s="31"/>
      <c r="J38" s="31"/>
    </row>
    <row r="39" spans="1:10" s="32" customFormat="1" ht="24.75" customHeight="1">
      <c r="A39" s="493"/>
      <c r="B39" s="488"/>
      <c r="C39" s="489"/>
      <c r="D39" s="76"/>
      <c r="E39" s="488"/>
      <c r="F39" s="489"/>
      <c r="G39" s="488"/>
      <c r="H39" s="489"/>
      <c r="I39" s="31"/>
      <c r="J39" s="31"/>
    </row>
    <row r="40" spans="1:10" ht="21.75" customHeight="1">
      <c r="A40" s="493"/>
      <c r="B40" s="488"/>
      <c r="C40" s="489"/>
      <c r="D40" s="76"/>
      <c r="E40" s="488"/>
      <c r="F40" s="489"/>
      <c r="G40" s="488"/>
      <c r="H40" s="489"/>
      <c r="I40" s="1"/>
      <c r="J40" s="1"/>
    </row>
    <row r="41" spans="1:10" s="32" customFormat="1" ht="24.75" customHeight="1" thickBot="1">
      <c r="A41" s="493"/>
      <c r="B41" s="490"/>
      <c r="C41" s="491"/>
      <c r="D41" s="77"/>
      <c r="E41" s="490"/>
      <c r="F41" s="491"/>
      <c r="G41" s="490"/>
      <c r="H41" s="491"/>
      <c r="I41" s="31"/>
      <c r="J41" s="31"/>
    </row>
    <row r="42" spans="1:10" s="32" customFormat="1" ht="24.75" customHeight="1">
      <c r="A42" s="492" t="s">
        <v>160</v>
      </c>
      <c r="B42" s="494" t="s">
        <v>35</v>
      </c>
      <c r="C42" s="495"/>
      <c r="D42" s="33" t="s">
        <v>39</v>
      </c>
      <c r="E42" s="443" t="s">
        <v>37</v>
      </c>
      <c r="F42" s="466"/>
      <c r="G42" s="443" t="s">
        <v>38</v>
      </c>
      <c r="H42" s="466"/>
      <c r="I42" s="31"/>
      <c r="J42" s="31"/>
    </row>
    <row r="43" spans="1:10" ht="25.9" customHeight="1">
      <c r="A43" s="493"/>
      <c r="B43" s="488"/>
      <c r="C43" s="489"/>
      <c r="D43" s="76"/>
      <c r="E43" s="488"/>
      <c r="F43" s="489"/>
      <c r="G43" s="488"/>
      <c r="H43" s="489"/>
      <c r="I43" s="1"/>
      <c r="J43" s="1"/>
    </row>
    <row r="44" spans="1:10" ht="25.9" customHeight="1">
      <c r="A44" s="486" t="s">
        <v>40</v>
      </c>
      <c r="B44" s="488"/>
      <c r="C44" s="489"/>
      <c r="D44" s="76"/>
      <c r="E44" s="488"/>
      <c r="F44" s="489"/>
      <c r="G44" s="488"/>
      <c r="H44" s="489"/>
      <c r="I44" s="1"/>
      <c r="J44" s="1"/>
    </row>
    <row r="45" spans="1:10" ht="25.9" customHeight="1" thickBot="1">
      <c r="A45" s="487"/>
      <c r="B45" s="490"/>
      <c r="C45" s="491"/>
      <c r="D45" s="77"/>
      <c r="E45" s="490"/>
      <c r="F45" s="491"/>
      <c r="G45" s="490"/>
      <c r="H45" s="491"/>
      <c r="I45" s="1"/>
      <c r="J45" s="1"/>
    </row>
    <row r="46" spans="1:10">
      <c r="A46" s="470" t="s">
        <v>41</v>
      </c>
      <c r="B46" s="449"/>
      <c r="C46" s="482"/>
      <c r="D46" s="482"/>
      <c r="E46" s="482"/>
      <c r="F46" s="482"/>
      <c r="G46" s="482"/>
      <c r="H46" s="450"/>
      <c r="I46" s="1"/>
      <c r="J46" s="1"/>
    </row>
    <row r="47" spans="1:10">
      <c r="A47" s="471"/>
      <c r="B47" s="451"/>
      <c r="C47" s="483"/>
      <c r="D47" s="483"/>
      <c r="E47" s="483"/>
      <c r="F47" s="483"/>
      <c r="G47" s="483"/>
      <c r="H47" s="452"/>
      <c r="I47" s="1"/>
      <c r="J47" s="1"/>
    </row>
    <row r="48" spans="1:10" ht="14.25" thickBot="1">
      <c r="A48" s="472"/>
      <c r="B48" s="473" t="s">
        <v>42</v>
      </c>
      <c r="C48" s="474"/>
      <c r="D48" s="474"/>
      <c r="E48" s="474"/>
      <c r="F48" s="474"/>
      <c r="G48" s="474"/>
      <c r="H48" s="475"/>
      <c r="I48" s="1"/>
      <c r="J48" s="1"/>
    </row>
    <row r="49" spans="1:10" ht="14.25" thickBot="1">
      <c r="A49" s="335" t="s">
        <v>161</v>
      </c>
      <c r="B49" s="34" t="s">
        <v>43</v>
      </c>
      <c r="C49" s="478" t="s">
        <v>260</v>
      </c>
      <c r="D49" s="479"/>
      <c r="E49" s="478" t="s">
        <v>273</v>
      </c>
      <c r="F49" s="479"/>
      <c r="G49" s="478" t="s">
        <v>274</v>
      </c>
      <c r="H49" s="479"/>
      <c r="I49" s="1"/>
      <c r="J49" s="1"/>
    </row>
    <row r="50" spans="1:10" ht="20.45" customHeight="1">
      <c r="A50" s="476"/>
      <c r="B50" s="35" t="s">
        <v>44</v>
      </c>
      <c r="C50" s="480">
        <v>0</v>
      </c>
      <c r="D50" s="481"/>
      <c r="E50" s="480">
        <v>0</v>
      </c>
      <c r="F50" s="481"/>
      <c r="G50" s="484">
        <v>0</v>
      </c>
      <c r="H50" s="485"/>
      <c r="I50" s="1"/>
      <c r="J50" s="1"/>
    </row>
    <row r="51" spans="1:10" ht="20.45" customHeight="1">
      <c r="A51" s="476"/>
      <c r="B51" s="36" t="s">
        <v>45</v>
      </c>
      <c r="C51" s="468">
        <v>0</v>
      </c>
      <c r="D51" s="469"/>
      <c r="E51" s="468">
        <v>0</v>
      </c>
      <c r="F51" s="469"/>
      <c r="G51" s="468">
        <v>0</v>
      </c>
      <c r="H51" s="469"/>
      <c r="I51" s="1"/>
      <c r="J51" s="1"/>
    </row>
    <row r="52" spans="1:10" ht="20.45" customHeight="1">
      <c r="A52" s="476"/>
      <c r="B52" s="36" t="s">
        <v>46</v>
      </c>
      <c r="C52" s="468">
        <v>0</v>
      </c>
      <c r="D52" s="469"/>
      <c r="E52" s="468">
        <v>0</v>
      </c>
      <c r="F52" s="469"/>
      <c r="G52" s="468">
        <v>0</v>
      </c>
      <c r="H52" s="469"/>
      <c r="I52" s="1"/>
      <c r="J52" s="1"/>
    </row>
    <row r="53" spans="1:10" ht="20.45" customHeight="1" thickBot="1">
      <c r="A53" s="477"/>
      <c r="B53" s="34" t="s">
        <v>47</v>
      </c>
      <c r="C53" s="439">
        <v>0</v>
      </c>
      <c r="D53" s="440"/>
      <c r="E53" s="439">
        <v>0</v>
      </c>
      <c r="F53" s="440"/>
      <c r="G53" s="441" t="s">
        <v>48</v>
      </c>
      <c r="H53" s="442"/>
      <c r="I53" s="1"/>
      <c r="J53" s="1"/>
    </row>
    <row r="54" spans="1:10" ht="30.75" customHeight="1">
      <c r="A54" s="458" t="s">
        <v>229</v>
      </c>
      <c r="B54" s="459"/>
      <c r="C54" s="97" t="s">
        <v>230</v>
      </c>
      <c r="D54" s="462" t="s">
        <v>231</v>
      </c>
      <c r="E54" s="462"/>
      <c r="F54" s="462"/>
      <c r="G54" s="462"/>
      <c r="H54" s="463"/>
      <c r="I54" s="1"/>
      <c r="J54" s="1"/>
    </row>
    <row r="55" spans="1:10" ht="30.75" customHeight="1" thickBot="1">
      <c r="A55" s="460"/>
      <c r="B55" s="461"/>
      <c r="C55" s="98" t="s">
        <v>232</v>
      </c>
      <c r="D55" s="464" t="s">
        <v>233</v>
      </c>
      <c r="E55" s="464"/>
      <c r="F55" s="464"/>
      <c r="G55" s="464"/>
      <c r="H55" s="465"/>
      <c r="I55" s="1"/>
      <c r="J55" s="1"/>
    </row>
    <row r="56" spans="1:10" ht="28.9" customHeight="1">
      <c r="A56" s="443" t="s">
        <v>234</v>
      </c>
      <c r="B56" s="466"/>
      <c r="C56" s="37" t="s">
        <v>235</v>
      </c>
      <c r="D56" s="99" t="s">
        <v>219</v>
      </c>
      <c r="E56" s="37" t="s">
        <v>235</v>
      </c>
      <c r="F56" s="99" t="s">
        <v>219</v>
      </c>
      <c r="G56" s="37" t="s">
        <v>235</v>
      </c>
      <c r="H56" s="99" t="s">
        <v>219</v>
      </c>
      <c r="I56" s="1"/>
      <c r="J56" s="1"/>
    </row>
    <row r="57" spans="1:10" ht="28.9" customHeight="1">
      <c r="A57" s="445"/>
      <c r="B57" s="467"/>
      <c r="C57" s="96" t="s">
        <v>236</v>
      </c>
      <c r="D57" s="100">
        <v>0</v>
      </c>
      <c r="E57" s="96" t="s">
        <v>236</v>
      </c>
      <c r="F57" s="101">
        <v>0</v>
      </c>
      <c r="G57" s="96" t="s">
        <v>236</v>
      </c>
      <c r="H57" s="100">
        <v>0</v>
      </c>
      <c r="I57" s="1"/>
      <c r="J57" s="1"/>
    </row>
    <row r="58" spans="1:10" ht="28.9" customHeight="1" thickBot="1">
      <c r="A58" s="445"/>
      <c r="B58" s="467"/>
      <c r="C58" s="81" t="s">
        <v>49</v>
      </c>
      <c r="D58" s="74">
        <v>0</v>
      </c>
      <c r="E58" s="81" t="s">
        <v>49</v>
      </c>
      <c r="F58" s="75">
        <v>0</v>
      </c>
      <c r="G58" s="81" t="s">
        <v>49</v>
      </c>
      <c r="H58" s="74">
        <v>0</v>
      </c>
    </row>
    <row r="59" spans="1:10">
      <c r="A59" s="443" t="s">
        <v>162</v>
      </c>
      <c r="B59" s="444"/>
      <c r="C59" s="455"/>
      <c r="D59" s="450"/>
      <c r="E59" s="449"/>
      <c r="F59" s="450"/>
      <c r="G59" s="449"/>
      <c r="H59" s="450"/>
    </row>
    <row r="60" spans="1:10">
      <c r="A60" s="445"/>
      <c r="B60" s="446"/>
      <c r="C60" s="456"/>
      <c r="D60" s="452"/>
      <c r="E60" s="451"/>
      <c r="F60" s="452"/>
      <c r="G60" s="451"/>
      <c r="H60" s="452"/>
    </row>
    <row r="61" spans="1:10">
      <c r="A61" s="445"/>
      <c r="B61" s="446"/>
      <c r="C61" s="456"/>
      <c r="D61" s="452"/>
      <c r="E61" s="451"/>
      <c r="F61" s="452"/>
      <c r="G61" s="451"/>
      <c r="H61" s="452"/>
    </row>
    <row r="62" spans="1:10" ht="14.25" thickBot="1">
      <c r="A62" s="447"/>
      <c r="B62" s="448"/>
      <c r="C62" s="457"/>
      <c r="D62" s="454"/>
      <c r="E62" s="453"/>
      <c r="F62" s="454"/>
      <c r="G62" s="453"/>
      <c r="H62" s="454"/>
    </row>
    <row r="63" spans="1:10">
      <c r="A63" s="438" t="s">
        <v>50</v>
      </c>
      <c r="B63" s="438"/>
      <c r="C63" s="438"/>
      <c r="D63" s="438"/>
      <c r="E63" s="438"/>
      <c r="F63" s="438"/>
      <c r="G63" s="438"/>
      <c r="H63" s="438"/>
    </row>
    <row r="76" spans="6:6">
      <c r="F76" s="1"/>
    </row>
  </sheetData>
  <sheetProtection formatCells="0" formatColumn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7"/>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94"/>
  <sheetViews>
    <sheetView showGridLines="0" zoomScale="70" zoomScaleNormal="70" zoomScaleSheetLayoutView="70" zoomScalePageLayoutView="55" workbookViewId="0">
      <selection activeCell="E10" sqref="E10"/>
    </sheetView>
  </sheetViews>
  <sheetFormatPr defaultColWidth="9" defaultRowHeight="13.5"/>
  <cols>
    <col min="1" max="1" width="2" style="108" customWidth="1"/>
    <col min="2" max="2" width="5.75" style="108" customWidth="1"/>
    <col min="3" max="4" width="6.125" style="108" customWidth="1"/>
    <col min="5" max="5" width="69.125" style="108" customWidth="1"/>
    <col min="6" max="6" width="8.625" style="108" customWidth="1"/>
    <col min="7" max="7" width="15.875" style="109" bestFit="1" customWidth="1"/>
    <col min="8" max="8" width="7.875" style="110" customWidth="1"/>
    <col min="9" max="9" width="6.25" style="111" customWidth="1"/>
    <col min="10" max="10" width="5.25" style="108" bestFit="1" customWidth="1"/>
    <col min="11" max="11" width="7.375" style="111" customWidth="1"/>
    <col min="12" max="12" width="16.75" style="108" customWidth="1"/>
    <col min="13" max="13" width="15.5" style="108" customWidth="1"/>
    <col min="14" max="14" width="15.75" style="108" customWidth="1"/>
    <col min="15" max="15" width="9" style="108"/>
    <col min="16" max="16" width="11.75" style="108" bestFit="1" customWidth="1"/>
    <col min="17" max="17" width="27.875" style="108" customWidth="1"/>
    <col min="18" max="18" width="22.25" style="108" customWidth="1"/>
    <col min="19" max="16384" width="9" style="108"/>
  </cols>
  <sheetData>
    <row r="1" spans="1:17">
      <c r="A1" s="108" t="s">
        <v>194</v>
      </c>
      <c r="K1" s="108"/>
      <c r="N1" s="199" t="s">
        <v>150</v>
      </c>
    </row>
    <row r="2" spans="1:17" ht="15">
      <c r="A2" s="112"/>
      <c r="B2" s="553" t="s">
        <v>51</v>
      </c>
      <c r="C2" s="553"/>
      <c r="D2" s="553"/>
      <c r="E2" s="553"/>
      <c r="F2" s="553"/>
      <c r="G2" s="553"/>
      <c r="H2" s="553"/>
      <c r="I2" s="553"/>
      <c r="J2" s="553"/>
      <c r="K2" s="553"/>
      <c r="L2" s="553"/>
      <c r="M2" s="553"/>
      <c r="N2" s="553"/>
    </row>
    <row r="3" spans="1:17">
      <c r="B3" s="560"/>
      <c r="C3" s="560"/>
      <c r="D3" s="560"/>
      <c r="E3" s="560"/>
      <c r="F3" s="560"/>
      <c r="G3" s="560"/>
      <c r="H3" s="560"/>
      <c r="I3" s="560"/>
      <c r="J3" s="560"/>
      <c r="K3" s="560"/>
      <c r="L3" s="560"/>
      <c r="M3" s="560"/>
      <c r="N3" s="560"/>
      <c r="Q3" s="200" t="s">
        <v>163</v>
      </c>
    </row>
    <row r="4" spans="1:17">
      <c r="B4" s="114" t="s">
        <v>125</v>
      </c>
      <c r="C4" s="114"/>
      <c r="D4" s="114"/>
      <c r="G4" s="115"/>
      <c r="H4" s="116"/>
      <c r="I4" s="117"/>
      <c r="J4" s="118"/>
      <c r="K4" s="119" t="s">
        <v>126</v>
      </c>
      <c r="L4" s="114"/>
      <c r="M4" s="114"/>
      <c r="N4" s="114"/>
      <c r="Q4" s="200"/>
    </row>
    <row r="5" spans="1:17" ht="14.25" thickBot="1">
      <c r="B5" s="114"/>
      <c r="C5" s="114"/>
      <c r="D5" s="114"/>
      <c r="E5" s="120"/>
      <c r="F5" s="120"/>
      <c r="G5" s="115"/>
      <c r="H5" s="116"/>
      <c r="I5" s="117"/>
      <c r="J5" s="118"/>
      <c r="K5" s="117" t="s">
        <v>227</v>
      </c>
      <c r="L5" s="114"/>
      <c r="M5" s="114"/>
      <c r="N5" s="114"/>
    </row>
    <row r="6" spans="1:17" ht="33.75" customHeight="1" thickBot="1">
      <c r="B6" s="561" t="s">
        <v>52</v>
      </c>
      <c r="C6" s="562"/>
      <c r="D6" s="217" t="s">
        <v>253</v>
      </c>
      <c r="E6" s="218" t="s">
        <v>53</v>
      </c>
      <c r="F6" s="219" t="s">
        <v>238</v>
      </c>
      <c r="G6" s="220" t="s">
        <v>239</v>
      </c>
      <c r="H6" s="221" t="s">
        <v>240</v>
      </c>
      <c r="I6" s="227" t="s">
        <v>266</v>
      </c>
      <c r="J6" s="222" t="s">
        <v>128</v>
      </c>
      <c r="K6" s="223" t="s">
        <v>241</v>
      </c>
      <c r="L6" s="224" t="s">
        <v>242</v>
      </c>
      <c r="M6" s="225" t="s">
        <v>243</v>
      </c>
      <c r="N6" s="226" t="s">
        <v>54</v>
      </c>
    </row>
    <row r="7" spans="1:17" ht="13.5" customHeight="1">
      <c r="B7" s="563" t="s">
        <v>55</v>
      </c>
      <c r="C7" s="563" t="s">
        <v>56</v>
      </c>
      <c r="D7" s="121">
        <v>1</v>
      </c>
      <c r="E7" s="211" t="s">
        <v>254</v>
      </c>
      <c r="F7" s="122" t="s">
        <v>255</v>
      </c>
      <c r="G7" s="202">
        <v>5000000</v>
      </c>
      <c r="H7" s="123">
        <v>1</v>
      </c>
      <c r="I7" s="171">
        <v>1</v>
      </c>
      <c r="J7" s="203"/>
      <c r="K7" s="172" t="s">
        <v>252</v>
      </c>
      <c r="L7" s="124">
        <f>ROUNDDOWN(G7*H7*I7,0)</f>
        <v>5000000</v>
      </c>
      <c r="M7" s="125">
        <f>IF(K7="*",0,L7*0.1)</f>
        <v>0</v>
      </c>
      <c r="N7" s="566">
        <f>L19+M19</f>
        <v>7000000</v>
      </c>
    </row>
    <row r="8" spans="1:17">
      <c r="B8" s="564"/>
      <c r="C8" s="564"/>
      <c r="D8" s="126">
        <v>2</v>
      </c>
      <c r="E8" s="138" t="s">
        <v>256</v>
      </c>
      <c r="F8" s="122" t="s">
        <v>255</v>
      </c>
      <c r="G8" s="204">
        <v>2000000</v>
      </c>
      <c r="H8" s="123">
        <v>1</v>
      </c>
      <c r="I8" s="140">
        <v>1</v>
      </c>
      <c r="J8" s="205"/>
      <c r="K8" s="174" t="s">
        <v>163</v>
      </c>
      <c r="L8" s="124">
        <f t="shared" ref="L8:L18" si="0">ROUNDDOWN(G8*H8*I8,0)</f>
        <v>2000000</v>
      </c>
      <c r="M8" s="125">
        <f t="shared" ref="M8:M18" si="1">IF(K8="*",0,L8*0.1)</f>
        <v>0</v>
      </c>
      <c r="N8" s="566"/>
    </row>
    <row r="9" spans="1:17">
      <c r="B9" s="564"/>
      <c r="C9" s="564"/>
      <c r="D9" s="126"/>
      <c r="E9" s="184"/>
      <c r="F9" s="184"/>
      <c r="G9" s="185"/>
      <c r="H9" s="191"/>
      <c r="I9" s="140"/>
      <c r="J9" s="205"/>
      <c r="K9" s="174"/>
      <c r="L9" s="124">
        <f>ROUNDDOWN(G9*H9*I9,0)</f>
        <v>0</v>
      </c>
      <c r="M9" s="125">
        <f t="shared" si="1"/>
        <v>0</v>
      </c>
      <c r="N9" s="566"/>
    </row>
    <row r="10" spans="1:17">
      <c r="B10" s="564"/>
      <c r="C10" s="564"/>
      <c r="D10" s="126"/>
      <c r="E10" s="184"/>
      <c r="F10" s="184"/>
      <c r="G10" s="185"/>
      <c r="H10" s="191"/>
      <c r="I10" s="140"/>
      <c r="J10" s="205"/>
      <c r="K10" s="174"/>
      <c r="L10" s="124">
        <f t="shared" si="0"/>
        <v>0</v>
      </c>
      <c r="M10" s="125">
        <f t="shared" si="1"/>
        <v>0</v>
      </c>
      <c r="N10" s="566"/>
    </row>
    <row r="11" spans="1:17">
      <c r="B11" s="564"/>
      <c r="C11" s="564"/>
      <c r="D11" s="126"/>
      <c r="E11" s="184"/>
      <c r="F11" s="184"/>
      <c r="G11" s="185"/>
      <c r="H11" s="191"/>
      <c r="I11" s="140"/>
      <c r="J11" s="205"/>
      <c r="K11" s="174"/>
      <c r="L11" s="124">
        <f t="shared" si="0"/>
        <v>0</v>
      </c>
      <c r="M11" s="125">
        <f t="shared" si="1"/>
        <v>0</v>
      </c>
      <c r="N11" s="566"/>
    </row>
    <row r="12" spans="1:17">
      <c r="B12" s="564"/>
      <c r="C12" s="564"/>
      <c r="D12" s="126"/>
      <c r="E12" s="184"/>
      <c r="F12" s="184"/>
      <c r="G12" s="185"/>
      <c r="H12" s="191"/>
      <c r="I12" s="140"/>
      <c r="J12" s="205"/>
      <c r="K12" s="174"/>
      <c r="L12" s="124">
        <f t="shared" si="0"/>
        <v>0</v>
      </c>
      <c r="M12" s="125">
        <f t="shared" si="1"/>
        <v>0</v>
      </c>
      <c r="N12" s="566"/>
    </row>
    <row r="13" spans="1:17">
      <c r="B13" s="564"/>
      <c r="C13" s="564"/>
      <c r="D13" s="126"/>
      <c r="E13" s="184"/>
      <c r="F13" s="184"/>
      <c r="G13" s="185"/>
      <c r="H13" s="191"/>
      <c r="I13" s="140"/>
      <c r="J13" s="205"/>
      <c r="K13" s="174"/>
      <c r="L13" s="124">
        <f t="shared" si="0"/>
        <v>0</v>
      </c>
      <c r="M13" s="125">
        <f t="shared" si="1"/>
        <v>0</v>
      </c>
      <c r="N13" s="566"/>
    </row>
    <row r="14" spans="1:17">
      <c r="B14" s="564"/>
      <c r="C14" s="564"/>
      <c r="D14" s="126"/>
      <c r="E14" s="197"/>
      <c r="F14" s="197"/>
      <c r="G14" s="185"/>
      <c r="H14" s="191"/>
      <c r="I14" s="140"/>
      <c r="J14" s="205"/>
      <c r="K14" s="174"/>
      <c r="L14" s="124">
        <f t="shared" si="0"/>
        <v>0</v>
      </c>
      <c r="M14" s="125">
        <f t="shared" si="1"/>
        <v>0</v>
      </c>
      <c r="N14" s="566"/>
    </row>
    <row r="15" spans="1:17">
      <c r="B15" s="564"/>
      <c r="C15" s="564"/>
      <c r="D15" s="126"/>
      <c r="E15" s="197"/>
      <c r="F15" s="197"/>
      <c r="G15" s="185"/>
      <c r="H15" s="191"/>
      <c r="I15" s="140"/>
      <c r="J15" s="205"/>
      <c r="K15" s="174"/>
      <c r="L15" s="124">
        <f t="shared" si="0"/>
        <v>0</v>
      </c>
      <c r="M15" s="125">
        <f t="shared" si="1"/>
        <v>0</v>
      </c>
      <c r="N15" s="566"/>
    </row>
    <row r="16" spans="1:17">
      <c r="B16" s="564"/>
      <c r="C16" s="564"/>
      <c r="D16" s="126"/>
      <c r="E16" s="197"/>
      <c r="F16" s="197"/>
      <c r="G16" s="185"/>
      <c r="H16" s="191"/>
      <c r="I16" s="140"/>
      <c r="J16" s="205"/>
      <c r="K16" s="174"/>
      <c r="L16" s="124">
        <f t="shared" si="0"/>
        <v>0</v>
      </c>
      <c r="M16" s="125">
        <f t="shared" si="1"/>
        <v>0</v>
      </c>
      <c r="N16" s="566"/>
    </row>
    <row r="17" spans="2:14">
      <c r="B17" s="564"/>
      <c r="C17" s="564"/>
      <c r="D17" s="126"/>
      <c r="E17" s="197"/>
      <c r="F17" s="197"/>
      <c r="G17" s="185"/>
      <c r="H17" s="191"/>
      <c r="I17" s="140"/>
      <c r="J17" s="205"/>
      <c r="K17" s="174"/>
      <c r="L17" s="124">
        <f t="shared" si="0"/>
        <v>0</v>
      </c>
      <c r="M17" s="125">
        <f t="shared" si="1"/>
        <v>0</v>
      </c>
      <c r="N17" s="566"/>
    </row>
    <row r="18" spans="2:14" ht="14.25" thickBot="1">
      <c r="B18" s="564"/>
      <c r="C18" s="564"/>
      <c r="D18" s="128"/>
      <c r="E18" s="186"/>
      <c r="F18" s="186"/>
      <c r="G18" s="187"/>
      <c r="H18" s="198"/>
      <c r="I18" s="178"/>
      <c r="J18" s="206"/>
      <c r="K18" s="179"/>
      <c r="L18" s="130">
        <f t="shared" si="0"/>
        <v>0</v>
      </c>
      <c r="M18" s="125">
        <f t="shared" si="1"/>
        <v>0</v>
      </c>
      <c r="N18" s="566"/>
    </row>
    <row r="19" spans="2:14" ht="15" thickTop="1" thickBot="1">
      <c r="B19" s="564"/>
      <c r="C19" s="565"/>
      <c r="D19" s="131"/>
      <c r="E19" s="180"/>
      <c r="F19" s="180"/>
      <c r="G19" s="181"/>
      <c r="H19" s="182"/>
      <c r="I19" s="183"/>
      <c r="J19" s="180"/>
      <c r="K19" s="180"/>
      <c r="L19" s="136">
        <f>SUM(L7:L18)</f>
        <v>7000000</v>
      </c>
      <c r="M19" s="137">
        <f>SUM(M7:M18)</f>
        <v>0</v>
      </c>
      <c r="N19" s="567"/>
    </row>
    <row r="20" spans="2:14" ht="13.5" customHeight="1">
      <c r="B20" s="564"/>
      <c r="C20" s="564" t="s">
        <v>191</v>
      </c>
      <c r="D20" s="121"/>
      <c r="E20" s="216" t="s">
        <v>168</v>
      </c>
      <c r="F20" s="168" t="s">
        <v>131</v>
      </c>
      <c r="G20" s="169">
        <v>200000</v>
      </c>
      <c r="H20" s="170">
        <v>1</v>
      </c>
      <c r="I20" s="171">
        <v>1</v>
      </c>
      <c r="J20" s="203"/>
      <c r="K20" s="172"/>
      <c r="L20" s="124">
        <f>ROUNDDOWN(G20*H20*I20,0)</f>
        <v>200000</v>
      </c>
      <c r="M20" s="125">
        <f>IF(K20="*",0,L20*0.1)</f>
        <v>20000</v>
      </c>
      <c r="N20" s="566">
        <f>L32+M32</f>
        <v>317790</v>
      </c>
    </row>
    <row r="21" spans="2:14">
      <c r="B21" s="564"/>
      <c r="C21" s="564"/>
      <c r="D21" s="126"/>
      <c r="E21" s="184" t="s">
        <v>168</v>
      </c>
      <c r="F21" s="122" t="s">
        <v>131</v>
      </c>
      <c r="G21" s="185">
        <v>88900</v>
      </c>
      <c r="H21" s="150">
        <v>1</v>
      </c>
      <c r="I21" s="140">
        <v>1</v>
      </c>
      <c r="J21" s="205"/>
      <c r="K21" s="174"/>
      <c r="L21" s="124">
        <f>ROUNDDOWN(G21*H21*I21,0)</f>
        <v>88900</v>
      </c>
      <c r="M21" s="125">
        <f t="shared" ref="M21:M31" si="2">IF(K21="*",0,L21*0.1)</f>
        <v>8890</v>
      </c>
      <c r="N21" s="566"/>
    </row>
    <row r="22" spans="2:14">
      <c r="B22" s="564"/>
      <c r="C22" s="564"/>
      <c r="D22" s="126"/>
      <c r="E22" s="184"/>
      <c r="F22" s="184"/>
      <c r="G22" s="185"/>
      <c r="H22" s="191"/>
      <c r="I22" s="140"/>
      <c r="J22" s="205"/>
      <c r="K22" s="174"/>
      <c r="L22" s="124">
        <f>ROUNDDOWN(G22*H22*I22,0)</f>
        <v>0</v>
      </c>
      <c r="M22" s="125">
        <f t="shared" si="2"/>
        <v>0</v>
      </c>
      <c r="N22" s="566"/>
    </row>
    <row r="23" spans="2:14">
      <c r="B23" s="564"/>
      <c r="C23" s="564"/>
      <c r="D23" s="126"/>
      <c r="E23" s="184"/>
      <c r="F23" s="184"/>
      <c r="G23" s="185"/>
      <c r="H23" s="191"/>
      <c r="I23" s="140"/>
      <c r="J23" s="205"/>
      <c r="K23" s="174"/>
      <c r="L23" s="124">
        <f t="shared" ref="L23:L31" si="3">ROUNDDOWN(G23*H23*I23,0)</f>
        <v>0</v>
      </c>
      <c r="M23" s="125">
        <f t="shared" si="2"/>
        <v>0</v>
      </c>
      <c r="N23" s="566"/>
    </row>
    <row r="24" spans="2:14">
      <c r="B24" s="564"/>
      <c r="C24" s="564"/>
      <c r="D24" s="126"/>
      <c r="E24" s="184"/>
      <c r="F24" s="184"/>
      <c r="G24" s="185"/>
      <c r="H24" s="191"/>
      <c r="I24" s="140"/>
      <c r="J24" s="205"/>
      <c r="K24" s="174"/>
      <c r="L24" s="124">
        <f t="shared" si="3"/>
        <v>0</v>
      </c>
      <c r="M24" s="125">
        <f t="shared" si="2"/>
        <v>0</v>
      </c>
      <c r="N24" s="566"/>
    </row>
    <row r="25" spans="2:14">
      <c r="B25" s="564"/>
      <c r="C25" s="564"/>
      <c r="D25" s="126"/>
      <c r="E25" s="184"/>
      <c r="F25" s="184"/>
      <c r="G25" s="185"/>
      <c r="H25" s="191"/>
      <c r="I25" s="140"/>
      <c r="J25" s="205"/>
      <c r="K25" s="174"/>
      <c r="L25" s="124">
        <f t="shared" si="3"/>
        <v>0</v>
      </c>
      <c r="M25" s="125">
        <f t="shared" si="2"/>
        <v>0</v>
      </c>
      <c r="N25" s="566"/>
    </row>
    <row r="26" spans="2:14">
      <c r="B26" s="564"/>
      <c r="C26" s="564"/>
      <c r="D26" s="126"/>
      <c r="E26" s="184"/>
      <c r="F26" s="184"/>
      <c r="G26" s="185"/>
      <c r="H26" s="191"/>
      <c r="I26" s="140"/>
      <c r="J26" s="205"/>
      <c r="K26" s="174"/>
      <c r="L26" s="124">
        <f t="shared" si="3"/>
        <v>0</v>
      </c>
      <c r="M26" s="125">
        <f t="shared" si="2"/>
        <v>0</v>
      </c>
      <c r="N26" s="566"/>
    </row>
    <row r="27" spans="2:14">
      <c r="B27" s="564"/>
      <c r="C27" s="564"/>
      <c r="D27" s="126"/>
      <c r="E27" s="197"/>
      <c r="F27" s="197"/>
      <c r="G27" s="185"/>
      <c r="H27" s="191"/>
      <c r="I27" s="140"/>
      <c r="J27" s="205"/>
      <c r="K27" s="174"/>
      <c r="L27" s="124">
        <f t="shared" si="3"/>
        <v>0</v>
      </c>
      <c r="M27" s="125">
        <f t="shared" si="2"/>
        <v>0</v>
      </c>
      <c r="N27" s="566"/>
    </row>
    <row r="28" spans="2:14">
      <c r="B28" s="564"/>
      <c r="C28" s="564"/>
      <c r="D28" s="126"/>
      <c r="E28" s="197"/>
      <c r="F28" s="197"/>
      <c r="G28" s="185"/>
      <c r="H28" s="191"/>
      <c r="I28" s="140"/>
      <c r="J28" s="205"/>
      <c r="K28" s="174"/>
      <c r="L28" s="124">
        <f t="shared" si="3"/>
        <v>0</v>
      </c>
      <c r="M28" s="125">
        <f t="shared" si="2"/>
        <v>0</v>
      </c>
      <c r="N28" s="566"/>
    </row>
    <row r="29" spans="2:14">
      <c r="B29" s="564"/>
      <c r="C29" s="564"/>
      <c r="D29" s="126"/>
      <c r="E29" s="197"/>
      <c r="F29" s="197"/>
      <c r="G29" s="185"/>
      <c r="H29" s="191"/>
      <c r="I29" s="140"/>
      <c r="J29" s="205"/>
      <c r="K29" s="174"/>
      <c r="L29" s="124">
        <f t="shared" si="3"/>
        <v>0</v>
      </c>
      <c r="M29" s="125">
        <f t="shared" si="2"/>
        <v>0</v>
      </c>
      <c r="N29" s="566"/>
    </row>
    <row r="30" spans="2:14">
      <c r="B30" s="564"/>
      <c r="C30" s="564"/>
      <c r="D30" s="126"/>
      <c r="E30" s="197"/>
      <c r="F30" s="197"/>
      <c r="G30" s="185"/>
      <c r="H30" s="191"/>
      <c r="I30" s="140"/>
      <c r="J30" s="205"/>
      <c r="K30" s="174"/>
      <c r="L30" s="124">
        <f t="shared" si="3"/>
        <v>0</v>
      </c>
      <c r="M30" s="125">
        <f t="shared" si="2"/>
        <v>0</v>
      </c>
      <c r="N30" s="566"/>
    </row>
    <row r="31" spans="2:14" ht="14.25" thickBot="1">
      <c r="B31" s="564"/>
      <c r="C31" s="564"/>
      <c r="D31" s="128"/>
      <c r="E31" s="186"/>
      <c r="F31" s="186"/>
      <c r="G31" s="187"/>
      <c r="H31" s="198"/>
      <c r="I31" s="178"/>
      <c r="J31" s="206"/>
      <c r="K31" s="179"/>
      <c r="L31" s="130">
        <f t="shared" si="3"/>
        <v>0</v>
      </c>
      <c r="M31" s="125">
        <f t="shared" si="2"/>
        <v>0</v>
      </c>
      <c r="N31" s="566"/>
    </row>
    <row r="32" spans="2:14" ht="15" thickTop="1" thickBot="1">
      <c r="B32" s="564"/>
      <c r="C32" s="564"/>
      <c r="D32" s="131"/>
      <c r="E32" s="180"/>
      <c r="F32" s="180"/>
      <c r="G32" s="181"/>
      <c r="H32" s="182"/>
      <c r="I32" s="183"/>
      <c r="J32" s="180"/>
      <c r="K32" s="180"/>
      <c r="L32" s="136">
        <f>SUM(L20:L31)</f>
        <v>288900</v>
      </c>
      <c r="M32" s="137">
        <f>SUM(M20:M31)</f>
        <v>28890</v>
      </c>
      <c r="N32" s="567"/>
    </row>
    <row r="33" spans="2:14" ht="14.25" customHeight="1">
      <c r="B33" s="564"/>
      <c r="C33" s="563" t="s">
        <v>57</v>
      </c>
      <c r="D33" s="568" t="s">
        <v>129</v>
      </c>
      <c r="E33" s="569"/>
      <c r="F33" s="569"/>
      <c r="G33" s="569"/>
      <c r="H33" s="569"/>
      <c r="I33" s="569"/>
      <c r="J33" s="569"/>
      <c r="K33" s="569"/>
      <c r="L33" s="569"/>
      <c r="M33" s="570"/>
      <c r="N33" s="574">
        <f>L49+M49</f>
        <v>645455</v>
      </c>
    </row>
    <row r="34" spans="2:14">
      <c r="B34" s="564"/>
      <c r="C34" s="564"/>
      <c r="D34" s="126">
        <v>3</v>
      </c>
      <c r="E34" s="138" t="s">
        <v>247</v>
      </c>
      <c r="F34" s="122" t="s">
        <v>131</v>
      </c>
      <c r="G34" s="139">
        <v>100000</v>
      </c>
      <c r="H34" s="123">
        <v>1</v>
      </c>
      <c r="I34" s="140">
        <v>2</v>
      </c>
      <c r="J34" s="207"/>
      <c r="K34" s="190" t="s">
        <v>252</v>
      </c>
      <c r="L34" s="124">
        <f>ROUNDDOWN(G34*H34*I34,0)</f>
        <v>200000</v>
      </c>
      <c r="M34" s="125">
        <f t="shared" ref="M34:M40" si="4">IF(K34="*",0,L34*0.1)</f>
        <v>0</v>
      </c>
      <c r="N34" s="575"/>
    </row>
    <row r="35" spans="2:14">
      <c r="B35" s="564"/>
      <c r="C35" s="564"/>
      <c r="D35" s="126">
        <v>3</v>
      </c>
      <c r="E35" s="138" t="s">
        <v>248</v>
      </c>
      <c r="F35" s="122" t="s">
        <v>131</v>
      </c>
      <c r="G35" s="139">
        <v>2950</v>
      </c>
      <c r="H35" s="123">
        <v>1</v>
      </c>
      <c r="I35" s="140">
        <v>2</v>
      </c>
      <c r="J35" s="205"/>
      <c r="K35" s="174"/>
      <c r="L35" s="124">
        <f t="shared" ref="L35:L40" si="5">ROUNDDOWN(G35*H35*I35,0)</f>
        <v>5900</v>
      </c>
      <c r="M35" s="125">
        <f t="shared" si="4"/>
        <v>590</v>
      </c>
      <c r="N35" s="575"/>
    </row>
    <row r="36" spans="2:14">
      <c r="B36" s="564"/>
      <c r="C36" s="564"/>
      <c r="D36" s="126">
        <v>4</v>
      </c>
      <c r="E36" s="138" t="s">
        <v>249</v>
      </c>
      <c r="F36" s="122" t="s">
        <v>131</v>
      </c>
      <c r="G36" s="139">
        <v>100000</v>
      </c>
      <c r="H36" s="123">
        <v>1</v>
      </c>
      <c r="I36" s="140">
        <v>1</v>
      </c>
      <c r="J36" s="205"/>
      <c r="K36" s="174" t="s">
        <v>252</v>
      </c>
      <c r="L36" s="124">
        <f t="shared" si="5"/>
        <v>100000</v>
      </c>
      <c r="M36" s="125">
        <f t="shared" si="4"/>
        <v>0</v>
      </c>
      <c r="N36" s="575"/>
    </row>
    <row r="37" spans="2:14">
      <c r="B37" s="564"/>
      <c r="C37" s="564"/>
      <c r="D37" s="126">
        <v>4</v>
      </c>
      <c r="E37" s="138" t="s">
        <v>250</v>
      </c>
      <c r="F37" s="122" t="s">
        <v>131</v>
      </c>
      <c r="G37" s="139">
        <v>2950</v>
      </c>
      <c r="H37" s="123">
        <v>1</v>
      </c>
      <c r="I37" s="140">
        <v>1</v>
      </c>
      <c r="J37" s="205"/>
      <c r="K37" s="174"/>
      <c r="L37" s="124">
        <f t="shared" si="5"/>
        <v>2950</v>
      </c>
      <c r="M37" s="125">
        <f t="shared" si="4"/>
        <v>295</v>
      </c>
      <c r="N37" s="575"/>
    </row>
    <row r="38" spans="2:14">
      <c r="B38" s="564"/>
      <c r="C38" s="564"/>
      <c r="D38" s="126"/>
      <c r="E38" s="184"/>
      <c r="F38" s="184"/>
      <c r="G38" s="185"/>
      <c r="H38" s="191"/>
      <c r="I38" s="140"/>
      <c r="J38" s="205"/>
      <c r="K38" s="174"/>
      <c r="L38" s="124">
        <f t="shared" si="5"/>
        <v>0</v>
      </c>
      <c r="M38" s="125">
        <f t="shared" si="4"/>
        <v>0</v>
      </c>
      <c r="N38" s="575"/>
    </row>
    <row r="39" spans="2:14">
      <c r="B39" s="564"/>
      <c r="C39" s="564"/>
      <c r="D39" s="126"/>
      <c r="E39" s="184"/>
      <c r="F39" s="184"/>
      <c r="G39" s="185"/>
      <c r="H39" s="191"/>
      <c r="I39" s="140"/>
      <c r="J39" s="205"/>
      <c r="K39" s="174"/>
      <c r="L39" s="124">
        <f t="shared" si="5"/>
        <v>0</v>
      </c>
      <c r="M39" s="125">
        <f t="shared" si="4"/>
        <v>0</v>
      </c>
      <c r="N39" s="575"/>
    </row>
    <row r="40" spans="2:14">
      <c r="B40" s="564"/>
      <c r="C40" s="564"/>
      <c r="D40" s="141"/>
      <c r="E40" s="192"/>
      <c r="F40" s="192"/>
      <c r="G40" s="193"/>
      <c r="H40" s="194"/>
      <c r="I40" s="195"/>
      <c r="J40" s="208"/>
      <c r="K40" s="196"/>
      <c r="L40" s="142">
        <f t="shared" si="5"/>
        <v>0</v>
      </c>
      <c r="M40" s="143">
        <f t="shared" si="4"/>
        <v>0</v>
      </c>
      <c r="N40" s="575"/>
    </row>
    <row r="41" spans="2:14">
      <c r="B41" s="564"/>
      <c r="C41" s="564"/>
      <c r="D41" s="571" t="s">
        <v>148</v>
      </c>
      <c r="E41" s="572"/>
      <c r="F41" s="572"/>
      <c r="G41" s="572"/>
      <c r="H41" s="572"/>
      <c r="I41" s="572"/>
      <c r="J41" s="572"/>
      <c r="K41" s="572"/>
      <c r="L41" s="572"/>
      <c r="M41" s="573"/>
      <c r="N41" s="575"/>
    </row>
    <row r="42" spans="2:14">
      <c r="B42" s="564"/>
      <c r="C42" s="564"/>
      <c r="D42" s="126">
        <v>5</v>
      </c>
      <c r="E42" s="215" t="s">
        <v>264</v>
      </c>
      <c r="F42" s="144" t="s">
        <v>131</v>
      </c>
      <c r="G42" s="209">
        <v>10900</v>
      </c>
      <c r="H42" s="145">
        <v>1</v>
      </c>
      <c r="I42" s="210">
        <v>3</v>
      </c>
      <c r="J42" s="210">
        <v>7</v>
      </c>
      <c r="K42" s="188"/>
      <c r="L42" s="146">
        <f>ROUNDDOWN(G42*H42*I42*J42,0)</f>
        <v>228900</v>
      </c>
      <c r="M42" s="147">
        <f t="shared" ref="M42:M48" si="6">IF(K42="*",0,L42*0.1)</f>
        <v>22890</v>
      </c>
      <c r="N42" s="575"/>
    </row>
    <row r="43" spans="2:14">
      <c r="B43" s="564"/>
      <c r="C43" s="564"/>
      <c r="D43" s="126">
        <v>6</v>
      </c>
      <c r="E43" s="138" t="s">
        <v>265</v>
      </c>
      <c r="F43" s="122" t="s">
        <v>131</v>
      </c>
      <c r="G43" s="204">
        <v>10900</v>
      </c>
      <c r="H43" s="123">
        <v>1</v>
      </c>
      <c r="I43" s="140">
        <v>1</v>
      </c>
      <c r="J43" s="140">
        <v>7</v>
      </c>
      <c r="K43" s="174"/>
      <c r="L43" s="146">
        <f t="shared" ref="L43:L48" si="7">ROUNDDOWN(G43*H43*I43*J43,0)</f>
        <v>76300</v>
      </c>
      <c r="M43" s="125">
        <f t="shared" si="6"/>
        <v>7630</v>
      </c>
      <c r="N43" s="575"/>
    </row>
    <row r="44" spans="2:14">
      <c r="B44" s="564"/>
      <c r="C44" s="564"/>
      <c r="D44" s="126"/>
      <c r="E44" s="184"/>
      <c r="F44" s="184"/>
      <c r="G44" s="185"/>
      <c r="H44" s="167"/>
      <c r="I44" s="140"/>
      <c r="J44" s="140"/>
      <c r="K44" s="174"/>
      <c r="L44" s="146">
        <f t="shared" si="7"/>
        <v>0</v>
      </c>
      <c r="M44" s="125">
        <f t="shared" si="6"/>
        <v>0</v>
      </c>
      <c r="N44" s="575"/>
    </row>
    <row r="45" spans="2:14">
      <c r="B45" s="564"/>
      <c r="C45" s="564"/>
      <c r="D45" s="126"/>
      <c r="E45" s="184"/>
      <c r="F45" s="184"/>
      <c r="G45" s="185"/>
      <c r="H45" s="167"/>
      <c r="I45" s="140"/>
      <c r="J45" s="140"/>
      <c r="K45" s="174"/>
      <c r="L45" s="146">
        <f t="shared" si="7"/>
        <v>0</v>
      </c>
      <c r="M45" s="125">
        <f t="shared" si="6"/>
        <v>0</v>
      </c>
      <c r="N45" s="575"/>
    </row>
    <row r="46" spans="2:14">
      <c r="B46" s="564"/>
      <c r="C46" s="564"/>
      <c r="D46" s="126"/>
      <c r="E46" s="184"/>
      <c r="F46" s="184"/>
      <c r="G46" s="185"/>
      <c r="H46" s="167"/>
      <c r="I46" s="140"/>
      <c r="J46" s="140"/>
      <c r="K46" s="174"/>
      <c r="L46" s="146">
        <f t="shared" si="7"/>
        <v>0</v>
      </c>
      <c r="M46" s="125">
        <f t="shared" si="6"/>
        <v>0</v>
      </c>
      <c r="N46" s="575"/>
    </row>
    <row r="47" spans="2:14">
      <c r="B47" s="564"/>
      <c r="C47" s="564"/>
      <c r="D47" s="126"/>
      <c r="E47" s="184"/>
      <c r="F47" s="184"/>
      <c r="G47" s="185"/>
      <c r="H47" s="167"/>
      <c r="I47" s="140"/>
      <c r="J47" s="140"/>
      <c r="K47" s="174"/>
      <c r="L47" s="146">
        <f t="shared" si="7"/>
        <v>0</v>
      </c>
      <c r="M47" s="125">
        <f t="shared" si="6"/>
        <v>0</v>
      </c>
      <c r="N47" s="575"/>
    </row>
    <row r="48" spans="2:14" ht="14.25" thickBot="1">
      <c r="B48" s="564"/>
      <c r="C48" s="564"/>
      <c r="D48" s="128"/>
      <c r="E48" s="186"/>
      <c r="F48" s="186"/>
      <c r="G48" s="187"/>
      <c r="H48" s="189"/>
      <c r="I48" s="178"/>
      <c r="J48" s="178"/>
      <c r="K48" s="179"/>
      <c r="L48" s="146">
        <f t="shared" si="7"/>
        <v>0</v>
      </c>
      <c r="M48" s="125">
        <f t="shared" si="6"/>
        <v>0</v>
      </c>
      <c r="N48" s="575"/>
    </row>
    <row r="49" spans="2:14" ht="15" thickTop="1" thickBot="1">
      <c r="B49" s="564"/>
      <c r="C49" s="565"/>
      <c r="D49" s="131"/>
      <c r="E49" s="132"/>
      <c r="F49" s="132"/>
      <c r="G49" s="133"/>
      <c r="H49" s="134"/>
      <c r="I49" s="135"/>
      <c r="J49" s="132"/>
      <c r="K49" s="132"/>
      <c r="L49" s="148">
        <f>SUM(L33:L48)</f>
        <v>614050</v>
      </c>
      <c r="M49" s="137">
        <f>SUM(M33:M48)</f>
        <v>31405</v>
      </c>
      <c r="N49" s="576"/>
    </row>
    <row r="50" spans="2:14">
      <c r="B50" s="564"/>
      <c r="C50" s="563" t="s">
        <v>58</v>
      </c>
      <c r="D50" s="121"/>
      <c r="E50" s="216"/>
      <c r="F50" s="168"/>
      <c r="G50" s="169"/>
      <c r="H50" s="170"/>
      <c r="I50" s="171"/>
      <c r="J50" s="203"/>
      <c r="K50" s="172"/>
      <c r="L50" s="149">
        <f>ROUNDDOWN(G50*H50*I50,0)</f>
        <v>0</v>
      </c>
      <c r="M50" s="125">
        <f t="shared" ref="M50:M60" si="8">IF(K50="*",0,L50*0.1)</f>
        <v>0</v>
      </c>
      <c r="N50" s="566">
        <f>L61+M61</f>
        <v>7000000</v>
      </c>
    </row>
    <row r="51" spans="2:14">
      <c r="B51" s="564"/>
      <c r="C51" s="564"/>
      <c r="D51" s="126">
        <v>7</v>
      </c>
      <c r="E51" s="184" t="s">
        <v>164</v>
      </c>
      <c r="F51" s="122" t="s">
        <v>251</v>
      </c>
      <c r="G51" s="173">
        <v>50000</v>
      </c>
      <c r="H51" s="150">
        <v>140</v>
      </c>
      <c r="I51" s="140">
        <v>1</v>
      </c>
      <c r="J51" s="205"/>
      <c r="K51" s="174" t="s">
        <v>252</v>
      </c>
      <c r="L51" s="124">
        <f t="shared" ref="L51:L58" si="9">ROUNDDOWN(G51*H51*I51,0)</f>
        <v>7000000</v>
      </c>
      <c r="M51" s="125">
        <f t="shared" si="8"/>
        <v>0</v>
      </c>
      <c r="N51" s="566"/>
    </row>
    <row r="52" spans="2:14">
      <c r="B52" s="564"/>
      <c r="C52" s="564"/>
      <c r="D52" s="126"/>
      <c r="E52" s="184"/>
      <c r="F52" s="122"/>
      <c r="G52" s="173"/>
      <c r="H52" s="150"/>
      <c r="I52" s="140"/>
      <c r="J52" s="205"/>
      <c r="K52" s="174"/>
      <c r="L52" s="124">
        <f t="shared" si="9"/>
        <v>0</v>
      </c>
      <c r="M52" s="125">
        <f t="shared" si="8"/>
        <v>0</v>
      </c>
      <c r="N52" s="566"/>
    </row>
    <row r="53" spans="2:14">
      <c r="B53" s="564"/>
      <c r="C53" s="564"/>
      <c r="D53" s="126"/>
      <c r="E53" s="184"/>
      <c r="F53" s="122"/>
      <c r="G53" s="173"/>
      <c r="H53" s="150"/>
      <c r="I53" s="140"/>
      <c r="J53" s="205"/>
      <c r="K53" s="174"/>
      <c r="L53" s="124">
        <f t="shared" si="9"/>
        <v>0</v>
      </c>
      <c r="M53" s="125">
        <f t="shared" si="8"/>
        <v>0</v>
      </c>
      <c r="N53" s="566"/>
    </row>
    <row r="54" spans="2:14">
      <c r="B54" s="564"/>
      <c r="C54" s="564"/>
      <c r="D54" s="126"/>
      <c r="E54" s="184"/>
      <c r="F54" s="122"/>
      <c r="G54" s="173"/>
      <c r="H54" s="150"/>
      <c r="I54" s="140"/>
      <c r="J54" s="205"/>
      <c r="K54" s="174"/>
      <c r="L54" s="124">
        <f t="shared" si="9"/>
        <v>0</v>
      </c>
      <c r="M54" s="125">
        <f t="shared" si="8"/>
        <v>0</v>
      </c>
      <c r="N54" s="566"/>
    </row>
    <row r="55" spans="2:14">
      <c r="B55" s="564"/>
      <c r="C55" s="564"/>
      <c r="D55" s="126"/>
      <c r="E55" s="184"/>
      <c r="F55" s="122"/>
      <c r="G55" s="173"/>
      <c r="H55" s="150"/>
      <c r="I55" s="140"/>
      <c r="J55" s="205"/>
      <c r="K55" s="174"/>
      <c r="L55" s="124">
        <f>ROUNDDOWN(G55*H55*I55,0)</f>
        <v>0</v>
      </c>
      <c r="M55" s="125">
        <f t="shared" si="8"/>
        <v>0</v>
      </c>
      <c r="N55" s="566"/>
    </row>
    <row r="56" spans="2:14">
      <c r="B56" s="564"/>
      <c r="C56" s="564"/>
      <c r="D56" s="126"/>
      <c r="E56" s="184"/>
      <c r="F56" s="122"/>
      <c r="G56" s="173"/>
      <c r="H56" s="150"/>
      <c r="I56" s="140"/>
      <c r="J56" s="205"/>
      <c r="K56" s="174"/>
      <c r="L56" s="124">
        <f t="shared" si="9"/>
        <v>0</v>
      </c>
      <c r="M56" s="125">
        <f t="shared" si="8"/>
        <v>0</v>
      </c>
      <c r="N56" s="566"/>
    </row>
    <row r="57" spans="2:14">
      <c r="B57" s="564"/>
      <c r="C57" s="564"/>
      <c r="D57" s="126"/>
      <c r="E57" s="184"/>
      <c r="F57" s="122"/>
      <c r="G57" s="173"/>
      <c r="H57" s="150"/>
      <c r="I57" s="140"/>
      <c r="J57" s="205"/>
      <c r="K57" s="174"/>
      <c r="L57" s="124">
        <f t="shared" si="9"/>
        <v>0</v>
      </c>
      <c r="M57" s="125">
        <f t="shared" si="8"/>
        <v>0</v>
      </c>
      <c r="N57" s="566"/>
    </row>
    <row r="58" spans="2:14">
      <c r="B58" s="564"/>
      <c r="C58" s="564"/>
      <c r="D58" s="126"/>
      <c r="E58" s="184"/>
      <c r="F58" s="122"/>
      <c r="G58" s="173"/>
      <c r="H58" s="150"/>
      <c r="I58" s="140"/>
      <c r="J58" s="205"/>
      <c r="K58" s="174"/>
      <c r="L58" s="124">
        <f t="shared" si="9"/>
        <v>0</v>
      </c>
      <c r="M58" s="125">
        <f t="shared" si="8"/>
        <v>0</v>
      </c>
      <c r="N58" s="566"/>
    </row>
    <row r="59" spans="2:14">
      <c r="B59" s="564"/>
      <c r="C59" s="564"/>
      <c r="D59" s="126"/>
      <c r="E59" s="184"/>
      <c r="F59" s="122"/>
      <c r="G59" s="173"/>
      <c r="H59" s="150"/>
      <c r="I59" s="140"/>
      <c r="J59" s="205"/>
      <c r="K59" s="174"/>
      <c r="L59" s="124">
        <f>ROUNDDOWN(G59*H59*I59,0)</f>
        <v>0</v>
      </c>
      <c r="M59" s="125">
        <f t="shared" si="8"/>
        <v>0</v>
      </c>
      <c r="N59" s="566"/>
    </row>
    <row r="60" spans="2:14" ht="14.25" thickBot="1">
      <c r="B60" s="564"/>
      <c r="C60" s="564"/>
      <c r="D60" s="128"/>
      <c r="E60" s="186"/>
      <c r="F60" s="175"/>
      <c r="G60" s="176"/>
      <c r="H60" s="177"/>
      <c r="I60" s="178"/>
      <c r="J60" s="206"/>
      <c r="K60" s="179"/>
      <c r="L60" s="130">
        <f>ROUNDDOWN(G60*H60*I60,0)</f>
        <v>0</v>
      </c>
      <c r="M60" s="143">
        <f t="shared" si="8"/>
        <v>0</v>
      </c>
      <c r="N60" s="566"/>
    </row>
    <row r="61" spans="2:14" ht="15" thickTop="1" thickBot="1">
      <c r="B61" s="564"/>
      <c r="C61" s="565"/>
      <c r="D61" s="131"/>
      <c r="E61" s="132"/>
      <c r="F61" s="180"/>
      <c r="G61" s="181"/>
      <c r="H61" s="182"/>
      <c r="I61" s="183"/>
      <c r="J61" s="180"/>
      <c r="K61" s="180"/>
      <c r="L61" s="148">
        <f>SUM(L50:L60)</f>
        <v>7000000</v>
      </c>
      <c r="M61" s="137">
        <f>SUM(M50:M60)</f>
        <v>0</v>
      </c>
      <c r="N61" s="566"/>
    </row>
    <row r="62" spans="2:14">
      <c r="B62" s="564"/>
      <c r="C62" s="563" t="s">
        <v>216</v>
      </c>
      <c r="D62" s="121"/>
      <c r="E62" s="201"/>
      <c r="F62" s="211"/>
      <c r="G62" s="202"/>
      <c r="H62" s="150"/>
      <c r="I62" s="171"/>
      <c r="J62" s="203"/>
      <c r="K62" s="172"/>
      <c r="L62" s="149">
        <f>ROUNDDOWN(G62*H62*I62,0)</f>
        <v>0</v>
      </c>
      <c r="M62" s="125">
        <f t="shared" ref="M62:M72" si="10">IF(K62="*",0,L62*0.1)</f>
        <v>0</v>
      </c>
      <c r="N62" s="566">
        <f>L73+M73</f>
        <v>0</v>
      </c>
    </row>
    <row r="63" spans="2:14">
      <c r="B63" s="564"/>
      <c r="C63" s="564"/>
      <c r="D63" s="126"/>
      <c r="E63" s="127"/>
      <c r="F63" s="184"/>
      <c r="G63" s="185"/>
      <c r="H63" s="150"/>
      <c r="I63" s="140"/>
      <c r="J63" s="205"/>
      <c r="K63" s="174"/>
      <c r="L63" s="124">
        <f t="shared" ref="L63:L70" si="11">ROUNDDOWN(G63*H63*I63,0)</f>
        <v>0</v>
      </c>
      <c r="M63" s="125">
        <f t="shared" si="10"/>
        <v>0</v>
      </c>
      <c r="N63" s="566"/>
    </row>
    <row r="64" spans="2:14">
      <c r="B64" s="564"/>
      <c r="C64" s="564"/>
      <c r="D64" s="126"/>
      <c r="E64" s="127"/>
      <c r="F64" s="184"/>
      <c r="G64" s="185"/>
      <c r="H64" s="150"/>
      <c r="I64" s="140"/>
      <c r="J64" s="205"/>
      <c r="K64" s="174"/>
      <c r="L64" s="124">
        <f t="shared" si="11"/>
        <v>0</v>
      </c>
      <c r="M64" s="125">
        <f t="shared" si="10"/>
        <v>0</v>
      </c>
      <c r="N64" s="566"/>
    </row>
    <row r="65" spans="2:22">
      <c r="B65" s="564"/>
      <c r="C65" s="564"/>
      <c r="D65" s="126"/>
      <c r="E65" s="127"/>
      <c r="F65" s="184"/>
      <c r="G65" s="185"/>
      <c r="H65" s="150"/>
      <c r="I65" s="140"/>
      <c r="J65" s="205"/>
      <c r="K65" s="174"/>
      <c r="L65" s="124">
        <f t="shared" si="11"/>
        <v>0</v>
      </c>
      <c r="M65" s="125">
        <f t="shared" si="10"/>
        <v>0</v>
      </c>
      <c r="N65" s="566"/>
    </row>
    <row r="66" spans="2:22">
      <c r="B66" s="564"/>
      <c r="C66" s="564"/>
      <c r="D66" s="126"/>
      <c r="E66" s="127"/>
      <c r="F66" s="184"/>
      <c r="G66" s="185"/>
      <c r="H66" s="150"/>
      <c r="I66" s="140"/>
      <c r="J66" s="205"/>
      <c r="K66" s="174"/>
      <c r="L66" s="124">
        <f t="shared" si="11"/>
        <v>0</v>
      </c>
      <c r="M66" s="125">
        <f t="shared" si="10"/>
        <v>0</v>
      </c>
      <c r="N66" s="566"/>
    </row>
    <row r="67" spans="2:22">
      <c r="B67" s="564"/>
      <c r="C67" s="564"/>
      <c r="D67" s="126"/>
      <c r="E67" s="127"/>
      <c r="F67" s="184"/>
      <c r="G67" s="185"/>
      <c r="H67" s="150"/>
      <c r="I67" s="140"/>
      <c r="J67" s="205"/>
      <c r="K67" s="174"/>
      <c r="L67" s="124">
        <f>ROUNDDOWN(G67*H67*I67,0)</f>
        <v>0</v>
      </c>
      <c r="M67" s="125">
        <f t="shared" si="10"/>
        <v>0</v>
      </c>
      <c r="N67" s="566"/>
    </row>
    <row r="68" spans="2:22">
      <c r="B68" s="564"/>
      <c r="C68" s="564"/>
      <c r="D68" s="126"/>
      <c r="E68" s="127"/>
      <c r="F68" s="184"/>
      <c r="G68" s="185"/>
      <c r="H68" s="150"/>
      <c r="I68" s="140"/>
      <c r="J68" s="205"/>
      <c r="K68" s="174"/>
      <c r="L68" s="124">
        <f t="shared" si="11"/>
        <v>0</v>
      </c>
      <c r="M68" s="125">
        <f t="shared" si="10"/>
        <v>0</v>
      </c>
      <c r="N68" s="566"/>
    </row>
    <row r="69" spans="2:22">
      <c r="B69" s="564"/>
      <c r="C69" s="564"/>
      <c r="D69" s="126"/>
      <c r="E69" s="127"/>
      <c r="F69" s="184"/>
      <c r="G69" s="185"/>
      <c r="H69" s="150"/>
      <c r="I69" s="140"/>
      <c r="J69" s="205"/>
      <c r="K69" s="174"/>
      <c r="L69" s="124">
        <f t="shared" si="11"/>
        <v>0</v>
      </c>
      <c r="M69" s="125">
        <f t="shared" si="10"/>
        <v>0</v>
      </c>
      <c r="N69" s="566"/>
    </row>
    <row r="70" spans="2:22">
      <c r="B70" s="564"/>
      <c r="C70" s="564"/>
      <c r="D70" s="126"/>
      <c r="E70" s="127"/>
      <c r="F70" s="184"/>
      <c r="G70" s="185"/>
      <c r="H70" s="150"/>
      <c r="I70" s="140"/>
      <c r="J70" s="205"/>
      <c r="K70" s="174"/>
      <c r="L70" s="124">
        <f t="shared" si="11"/>
        <v>0</v>
      </c>
      <c r="M70" s="125">
        <f t="shared" si="10"/>
        <v>0</v>
      </c>
      <c r="N70" s="566"/>
    </row>
    <row r="71" spans="2:22">
      <c r="B71" s="564"/>
      <c r="C71" s="564"/>
      <c r="D71" s="126"/>
      <c r="E71" s="127"/>
      <c r="F71" s="184"/>
      <c r="G71" s="185"/>
      <c r="H71" s="150"/>
      <c r="I71" s="140"/>
      <c r="J71" s="205"/>
      <c r="K71" s="174"/>
      <c r="L71" s="124">
        <f>ROUNDDOWN(G71*H71*I71,0)</f>
        <v>0</v>
      </c>
      <c r="M71" s="125">
        <f t="shared" si="10"/>
        <v>0</v>
      </c>
      <c r="N71" s="566"/>
    </row>
    <row r="72" spans="2:22" ht="14.25" thickBot="1">
      <c r="B72" s="564"/>
      <c r="C72" s="564"/>
      <c r="D72" s="128"/>
      <c r="E72" s="129"/>
      <c r="F72" s="186"/>
      <c r="G72" s="187"/>
      <c r="H72" s="177"/>
      <c r="I72" s="178"/>
      <c r="J72" s="206"/>
      <c r="K72" s="179"/>
      <c r="L72" s="130">
        <f>ROUNDDOWN(G72*H72*I72,0)</f>
        <v>0</v>
      </c>
      <c r="M72" s="143">
        <f t="shared" si="10"/>
        <v>0</v>
      </c>
      <c r="N72" s="566"/>
    </row>
    <row r="73" spans="2:22" ht="15" thickTop="1" thickBot="1">
      <c r="B73" s="565"/>
      <c r="C73" s="565"/>
      <c r="D73" s="131"/>
      <c r="E73" s="151"/>
      <c r="F73" s="151"/>
      <c r="G73" s="152"/>
      <c r="H73" s="153"/>
      <c r="I73" s="135"/>
      <c r="J73" s="151"/>
      <c r="K73" s="151"/>
      <c r="L73" s="148">
        <f>SUM(L62:L72)</f>
        <v>0</v>
      </c>
      <c r="M73" s="137">
        <f>SUM(M62:M72)</f>
        <v>0</v>
      </c>
      <c r="N73" s="566"/>
    </row>
    <row r="74" spans="2:22" ht="25.5" customHeight="1" thickBot="1">
      <c r="B74" s="577" t="s">
        <v>244</v>
      </c>
      <c r="C74" s="578"/>
      <c r="D74" s="578"/>
      <c r="E74" s="578"/>
      <c r="F74" s="578"/>
      <c r="G74" s="578"/>
      <c r="H74" s="578"/>
      <c r="I74" s="578"/>
      <c r="J74" s="578"/>
      <c r="K74" s="579"/>
      <c r="L74" s="154">
        <f>L32+L61+L19+L73+L49</f>
        <v>14902950</v>
      </c>
      <c r="M74" s="154">
        <f>M32+M61+M19+M73+M49</f>
        <v>60295</v>
      </c>
      <c r="N74" s="155">
        <f>SUM(N7:N73)</f>
        <v>14963245</v>
      </c>
      <c r="O74" s="156"/>
    </row>
    <row r="75" spans="2:22" ht="32.25" customHeight="1" thickBot="1">
      <c r="B75" s="549" t="s">
        <v>59</v>
      </c>
      <c r="C75" s="550"/>
      <c r="D75" s="550"/>
      <c r="E75" s="550"/>
      <c r="F75" s="550"/>
      <c r="G75" s="550"/>
      <c r="H75" s="550"/>
      <c r="I75" s="550"/>
      <c r="J75" s="550"/>
      <c r="K75" s="550"/>
      <c r="L75" s="550"/>
      <c r="M75" s="551"/>
      <c r="N75" s="228">
        <f>N74</f>
        <v>14963245</v>
      </c>
    </row>
    <row r="76" spans="2:22" ht="38.25" customHeight="1" thickBot="1">
      <c r="B76" s="549" t="s">
        <v>245</v>
      </c>
      <c r="C76" s="550"/>
      <c r="D76" s="550"/>
      <c r="E76" s="550"/>
      <c r="F76" s="550"/>
      <c r="G76" s="550"/>
      <c r="H76" s="550"/>
      <c r="I76" s="550"/>
      <c r="J76" s="550"/>
      <c r="K76" s="550"/>
      <c r="L76" s="550"/>
      <c r="M76" s="552"/>
      <c r="N76" s="228">
        <f>M74</f>
        <v>60295</v>
      </c>
      <c r="O76" s="156"/>
    </row>
    <row r="77" spans="2:22" ht="33.75" customHeight="1" thickBot="1">
      <c r="B77" s="549" t="s">
        <v>60</v>
      </c>
      <c r="C77" s="550"/>
      <c r="D77" s="550"/>
      <c r="E77" s="550"/>
      <c r="F77" s="550"/>
      <c r="G77" s="550"/>
      <c r="H77" s="550"/>
      <c r="I77" s="550"/>
      <c r="J77" s="550"/>
      <c r="K77" s="550"/>
      <c r="L77" s="550"/>
      <c r="M77" s="551"/>
      <c r="N77" s="229">
        <f>SUMIF(K7:K73,"*",L7:L73)</f>
        <v>14300000</v>
      </c>
      <c r="Q77" s="530"/>
      <c r="R77" s="530"/>
      <c r="S77" s="530"/>
      <c r="T77" s="530"/>
      <c r="U77" s="530"/>
      <c r="V77" s="530"/>
    </row>
    <row r="78" spans="2:22" ht="33.75" customHeight="1" thickBot="1">
      <c r="B78" s="549" t="s">
        <v>267</v>
      </c>
      <c r="C78" s="550"/>
      <c r="D78" s="550"/>
      <c r="E78" s="550"/>
      <c r="F78" s="552"/>
      <c r="G78" s="531" t="s">
        <v>186</v>
      </c>
      <c r="H78" s="532"/>
      <c r="I78" s="532"/>
      <c r="J78" s="532"/>
      <c r="K78" s="532"/>
      <c r="L78" s="532"/>
      <c r="M78" s="532"/>
      <c r="N78" s="533"/>
      <c r="Q78" s="212">
        <v>1</v>
      </c>
      <c r="R78" s="157" t="str">
        <f>IF(B79=Q79,R79,R80)</f>
        <v>課税事業者</v>
      </c>
      <c r="S78" s="158" t="s">
        <v>224</v>
      </c>
    </row>
    <row r="79" spans="2:22" ht="36" customHeight="1" thickBot="1">
      <c r="B79" s="534" t="str">
        <f>IF( Q78=1,"課税事業者：(C)=(A)-{(A)－(B)}×10/110",IF(Q78=2,"免税事業者・簡易課税事業者：(C)=(A)"))</f>
        <v>課税事業者：(C)=(A)-{(A)－(B)}×10/110</v>
      </c>
      <c r="C79" s="535"/>
      <c r="D79" s="535"/>
      <c r="E79" s="535"/>
      <c r="F79" s="535"/>
      <c r="G79" s="535"/>
      <c r="H79" s="535"/>
      <c r="I79" s="535"/>
      <c r="J79" s="535"/>
      <c r="K79" s="535"/>
      <c r="L79" s="535"/>
      <c r="M79" s="536"/>
      <c r="N79" s="230">
        <f>IF($B$79=$Q$79,ROUNDDOWN($N$75-($N$75-$N$77)*10/110, 0),$N$75)</f>
        <v>14902950</v>
      </c>
      <c r="P79" s="213"/>
      <c r="Q79" s="159" t="s">
        <v>172</v>
      </c>
      <c r="R79" s="159" t="s">
        <v>170</v>
      </c>
    </row>
    <row r="80" spans="2:22" ht="44.25" customHeight="1" thickBot="1">
      <c r="B80" s="537" t="s">
        <v>174</v>
      </c>
      <c r="C80" s="538"/>
      <c r="D80" s="538"/>
      <c r="E80" s="538"/>
      <c r="F80" s="538"/>
      <c r="G80" s="538"/>
      <c r="H80" s="538"/>
      <c r="I80" s="538"/>
      <c r="J80" s="538"/>
      <c r="K80" s="538"/>
      <c r="L80" s="538"/>
      <c r="M80" s="539"/>
      <c r="N80" s="231">
        <f>IF($N$79*0.5&lt;30000000,$N$79*0.5,30000000)</f>
        <v>7451475</v>
      </c>
      <c r="Q80" s="159" t="s">
        <v>173</v>
      </c>
      <c r="R80" s="159" t="s">
        <v>171</v>
      </c>
    </row>
    <row r="81" spans="2:17">
      <c r="B81" s="557" t="s">
        <v>61</v>
      </c>
      <c r="C81" s="540"/>
      <c r="D81" s="541"/>
      <c r="E81" s="541"/>
      <c r="F81" s="541"/>
      <c r="G81" s="541"/>
      <c r="H81" s="541"/>
      <c r="I81" s="541"/>
      <c r="J81" s="541"/>
      <c r="K81" s="541"/>
      <c r="L81" s="541"/>
      <c r="M81" s="542"/>
      <c r="N81" s="554">
        <v>0</v>
      </c>
      <c r="Q81" s="214"/>
    </row>
    <row r="82" spans="2:17">
      <c r="B82" s="558"/>
      <c r="C82" s="543"/>
      <c r="D82" s="544"/>
      <c r="E82" s="544"/>
      <c r="F82" s="544"/>
      <c r="G82" s="544"/>
      <c r="H82" s="544"/>
      <c r="I82" s="544"/>
      <c r="J82" s="544"/>
      <c r="K82" s="544"/>
      <c r="L82" s="544"/>
      <c r="M82" s="545"/>
      <c r="N82" s="555"/>
    </row>
    <row r="83" spans="2:17">
      <c r="B83" s="558"/>
      <c r="C83" s="543"/>
      <c r="D83" s="544"/>
      <c r="E83" s="544"/>
      <c r="F83" s="544"/>
      <c r="G83" s="544"/>
      <c r="H83" s="544"/>
      <c r="I83" s="544"/>
      <c r="J83" s="544"/>
      <c r="K83" s="544"/>
      <c r="L83" s="544"/>
      <c r="M83" s="545"/>
      <c r="N83" s="555"/>
    </row>
    <row r="84" spans="2:17">
      <c r="B84" s="558"/>
      <c r="C84" s="543"/>
      <c r="D84" s="544"/>
      <c r="E84" s="544"/>
      <c r="F84" s="544"/>
      <c r="G84" s="544"/>
      <c r="H84" s="544"/>
      <c r="I84" s="544"/>
      <c r="J84" s="544"/>
      <c r="K84" s="544"/>
      <c r="L84" s="544"/>
      <c r="M84" s="545"/>
      <c r="N84" s="555"/>
    </row>
    <row r="85" spans="2:17">
      <c r="B85" s="558"/>
      <c r="C85" s="543"/>
      <c r="D85" s="544"/>
      <c r="E85" s="544"/>
      <c r="F85" s="544"/>
      <c r="G85" s="544"/>
      <c r="H85" s="544"/>
      <c r="I85" s="544"/>
      <c r="J85" s="544"/>
      <c r="K85" s="544"/>
      <c r="L85" s="544"/>
      <c r="M85" s="545"/>
      <c r="N85" s="555"/>
    </row>
    <row r="86" spans="2:17">
      <c r="B86" s="558"/>
      <c r="C86" s="543"/>
      <c r="D86" s="544"/>
      <c r="E86" s="544"/>
      <c r="F86" s="544"/>
      <c r="G86" s="544"/>
      <c r="H86" s="544"/>
      <c r="I86" s="544"/>
      <c r="J86" s="544"/>
      <c r="K86" s="544"/>
      <c r="L86" s="544"/>
      <c r="M86" s="545"/>
      <c r="N86" s="555"/>
    </row>
    <row r="87" spans="2:17">
      <c r="B87" s="558"/>
      <c r="C87" s="543"/>
      <c r="D87" s="544"/>
      <c r="E87" s="544"/>
      <c r="F87" s="544"/>
      <c r="G87" s="544"/>
      <c r="H87" s="544"/>
      <c r="I87" s="544"/>
      <c r="J87" s="544"/>
      <c r="K87" s="544"/>
      <c r="L87" s="544"/>
      <c r="M87" s="545"/>
      <c r="N87" s="555"/>
    </row>
    <row r="88" spans="2:17">
      <c r="B88" s="558"/>
      <c r="C88" s="543"/>
      <c r="D88" s="544"/>
      <c r="E88" s="544"/>
      <c r="F88" s="544"/>
      <c r="G88" s="544"/>
      <c r="H88" s="544"/>
      <c r="I88" s="544"/>
      <c r="J88" s="544"/>
      <c r="K88" s="544"/>
      <c r="L88" s="544"/>
      <c r="M88" s="545"/>
      <c r="N88" s="555"/>
    </row>
    <row r="89" spans="2:17">
      <c r="B89" s="558"/>
      <c r="C89" s="543"/>
      <c r="D89" s="544"/>
      <c r="E89" s="544"/>
      <c r="F89" s="544"/>
      <c r="G89" s="544"/>
      <c r="H89" s="544"/>
      <c r="I89" s="544"/>
      <c r="J89" s="544"/>
      <c r="K89" s="544"/>
      <c r="L89" s="544"/>
      <c r="M89" s="545"/>
      <c r="N89" s="555"/>
    </row>
    <row r="90" spans="2:17" ht="14.25" thickBot="1">
      <c r="B90" s="559"/>
      <c r="C90" s="546"/>
      <c r="D90" s="547"/>
      <c r="E90" s="547"/>
      <c r="F90" s="547"/>
      <c r="G90" s="547"/>
      <c r="H90" s="547"/>
      <c r="I90" s="547"/>
      <c r="J90" s="547"/>
      <c r="K90" s="547"/>
      <c r="L90" s="547"/>
      <c r="M90" s="548"/>
      <c r="N90" s="556"/>
    </row>
    <row r="91" spans="2:17">
      <c r="B91" s="160"/>
      <c r="C91" s="160"/>
      <c r="E91" s="160"/>
      <c r="F91" s="160"/>
      <c r="G91" s="161"/>
      <c r="H91" s="162"/>
      <c r="I91" s="163"/>
      <c r="J91" s="160"/>
      <c r="K91" s="160"/>
      <c r="L91" s="160"/>
      <c r="M91" s="160"/>
      <c r="N91" s="160"/>
    </row>
    <row r="92" spans="2:17" ht="24" customHeight="1">
      <c r="B92" s="164"/>
    </row>
    <row r="93" spans="2:17">
      <c r="B93" s="165"/>
    </row>
    <row r="94" spans="2:17">
      <c r="B94" s="166"/>
    </row>
  </sheetData>
  <sheetProtection formatCells="0" formatRows="0" insertRows="0"/>
  <mergeCells count="28">
    <mergeCell ref="N33:N49"/>
    <mergeCell ref="N50:N61"/>
    <mergeCell ref="B74:K74"/>
    <mergeCell ref="B76:M76"/>
    <mergeCell ref="B75:M75"/>
    <mergeCell ref="B2:N2"/>
    <mergeCell ref="N81:N90"/>
    <mergeCell ref="B81:B90"/>
    <mergeCell ref="B3:N3"/>
    <mergeCell ref="B6:C6"/>
    <mergeCell ref="C7:C19"/>
    <mergeCell ref="C33:C49"/>
    <mergeCell ref="C50:C61"/>
    <mergeCell ref="N7:N19"/>
    <mergeCell ref="C20:C32"/>
    <mergeCell ref="N20:N32"/>
    <mergeCell ref="C62:C73"/>
    <mergeCell ref="N62:N73"/>
    <mergeCell ref="D33:M33"/>
    <mergeCell ref="D41:M41"/>
    <mergeCell ref="B7:B73"/>
    <mergeCell ref="Q77:V77"/>
    <mergeCell ref="G78:N78"/>
    <mergeCell ref="B79:M79"/>
    <mergeCell ref="B80:M80"/>
    <mergeCell ref="C81:M90"/>
    <mergeCell ref="B77:M77"/>
    <mergeCell ref="B78:F78"/>
  </mergeCells>
  <phoneticPr fontId="7"/>
  <dataValidations count="1">
    <dataValidation type="list" allowBlank="1" showInputMessage="1" showErrorMessage="1" sqref="K2:K3 K7:K18 K20:K31 K78 K50:K60 K62:K72 K42:K48 K34:K40 K92:K1048576" xr:uid="{398F3F67-F4B8-40FF-939B-B7A2695B0023}">
      <formula1>$Q$3:$Q$4</formula1>
    </dataValidation>
  </dataValidations>
  <pageMargins left="0.25" right="0.25" top="0.75" bottom="0.75" header="0.3" footer="0.3"/>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76</xdr:row>
                    <xdr:rowOff>304800</xdr:rowOff>
                  </from>
                  <to>
                    <xdr:col>12</xdr:col>
                    <xdr:colOff>847725</xdr:colOff>
                    <xdr:row>78</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76</xdr:row>
                    <xdr:rowOff>161925</xdr:rowOff>
                  </from>
                  <to>
                    <xdr:col>8</xdr:col>
                    <xdr:colOff>409575</xdr:colOff>
                    <xdr:row>78</xdr:row>
                    <xdr:rowOff>9525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77</xdr:row>
                    <xdr:rowOff>161925</xdr:rowOff>
                  </from>
                  <to>
                    <xdr:col>8</xdr:col>
                    <xdr:colOff>409575</xdr:colOff>
                    <xdr:row>79</xdr:row>
                    <xdr:rowOff>9525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74</xdr:row>
                    <xdr:rowOff>304800</xdr:rowOff>
                  </from>
                  <to>
                    <xdr:col>20</xdr:col>
                    <xdr:colOff>200025</xdr:colOff>
                    <xdr:row>76</xdr:row>
                    <xdr:rowOff>28575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74</xdr:row>
                    <xdr:rowOff>161925</xdr:rowOff>
                  </from>
                  <to>
                    <xdr:col>17</xdr:col>
                    <xdr:colOff>133350</xdr:colOff>
                    <xdr:row>75</xdr:row>
                    <xdr:rowOff>447675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76</xdr:row>
                    <xdr:rowOff>161925</xdr:rowOff>
                  </from>
                  <to>
                    <xdr:col>17</xdr:col>
                    <xdr:colOff>133350</xdr:colOff>
                    <xdr:row>78</xdr:row>
                    <xdr:rowOff>9525</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8</xdr:col>
                    <xdr:colOff>180975</xdr:colOff>
                    <xdr:row>77</xdr:row>
                    <xdr:rowOff>47625</xdr:rowOff>
                  </from>
                  <to>
                    <xdr:col>8</xdr:col>
                    <xdr:colOff>419100</xdr:colOff>
                    <xdr:row>77</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190500</xdr:colOff>
                    <xdr:row>77</xdr:row>
                    <xdr:rowOff>28575</xdr:rowOff>
                  </from>
                  <to>
                    <xdr:col>11</xdr:col>
                    <xdr:colOff>495300</xdr:colOff>
                    <xdr:row>77</xdr:row>
                    <xdr:rowOff>371475</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76</xdr:row>
                    <xdr:rowOff>161925</xdr:rowOff>
                  </from>
                  <to>
                    <xdr:col>9</xdr:col>
                    <xdr:colOff>209550</xdr:colOff>
                    <xdr:row>78</xdr:row>
                    <xdr:rowOff>9525</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77</xdr:row>
                    <xdr:rowOff>161925</xdr:rowOff>
                  </from>
                  <to>
                    <xdr:col>9</xdr:col>
                    <xdr:colOff>209550</xdr:colOff>
                    <xdr:row>79</xdr:row>
                    <xdr:rowOff>9525</xdr:rowOff>
                  </to>
                </anchor>
              </controlPr>
            </control>
          </mc:Choice>
        </mc:AlternateContent>
        <mc:AlternateContent xmlns:mc="http://schemas.openxmlformats.org/markup-compatibility/2006">
          <mc:Choice Requires="x14">
            <control shapeId="1052" r:id="rId14" name="Group Box 28">
              <controlPr defaultSize="0" autoFill="0" autoPict="0">
                <anchor moveWithCells="1">
                  <from>
                    <xdr:col>4</xdr:col>
                    <xdr:colOff>180975</xdr:colOff>
                    <xdr:row>71</xdr:row>
                    <xdr:rowOff>304800</xdr:rowOff>
                  </from>
                  <to>
                    <xdr:col>5</xdr:col>
                    <xdr:colOff>85725</xdr:colOff>
                    <xdr:row>73</xdr:row>
                    <xdr:rowOff>190500</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4</xdr:col>
                    <xdr:colOff>409575</xdr:colOff>
                    <xdr:row>72</xdr:row>
                    <xdr:rowOff>161925</xdr:rowOff>
                  </from>
                  <to>
                    <xdr:col>4</xdr:col>
                    <xdr:colOff>2247900</xdr:colOff>
                    <xdr:row>74</xdr:row>
                    <xdr:rowOff>38100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4</xdr:col>
                    <xdr:colOff>409575</xdr:colOff>
                    <xdr:row>72</xdr:row>
                    <xdr:rowOff>161925</xdr:rowOff>
                  </from>
                  <to>
                    <xdr:col>4</xdr:col>
                    <xdr:colOff>2486025</xdr:colOff>
                    <xdr:row>74</xdr:row>
                    <xdr:rowOff>38100</xdr:rowOff>
                  </to>
                </anchor>
              </controlPr>
            </control>
          </mc:Choice>
        </mc:AlternateContent>
        <mc:AlternateContent xmlns:mc="http://schemas.openxmlformats.org/markup-compatibility/2006">
          <mc:Choice Requires="x14">
            <control shapeId="1055" r:id="rId17" name="Group Box 31">
              <controlPr defaultSize="0" autoFill="0" autoPict="0">
                <anchor moveWithCells="1">
                  <from>
                    <xdr:col>16</xdr:col>
                    <xdr:colOff>180975</xdr:colOff>
                    <xdr:row>74</xdr:row>
                    <xdr:rowOff>304800</xdr:rowOff>
                  </from>
                  <to>
                    <xdr:col>20</xdr:col>
                    <xdr:colOff>200025</xdr:colOff>
                    <xdr:row>76</xdr:row>
                    <xdr:rowOff>38100</xdr:rowOff>
                  </to>
                </anchor>
              </controlPr>
            </control>
          </mc:Choice>
        </mc:AlternateContent>
        <mc:AlternateContent xmlns:mc="http://schemas.openxmlformats.org/markup-compatibility/2006">
          <mc:Choice Requires="x14">
            <control shapeId="1056" r:id="rId18" name="Group Box 32">
              <controlPr defaultSize="0" autoFill="0" autoPict="0">
                <anchor moveWithCells="1">
                  <from>
                    <xdr:col>16</xdr:col>
                    <xdr:colOff>409575</xdr:colOff>
                    <xdr:row>74</xdr:row>
                    <xdr:rowOff>161925</xdr:rowOff>
                  </from>
                  <to>
                    <xdr:col>17</xdr:col>
                    <xdr:colOff>133350</xdr:colOff>
                    <xdr:row>75</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150"/>
  <sheetViews>
    <sheetView showGridLines="0" zoomScale="85" zoomScaleNormal="85" zoomScaleSheetLayoutView="70" zoomScalePageLayoutView="55" workbookViewId="0">
      <selection activeCell="E10" sqref="E10"/>
    </sheetView>
  </sheetViews>
  <sheetFormatPr defaultColWidth="9" defaultRowHeight="13.5"/>
  <cols>
    <col min="1" max="1" width="2.25" style="107" customWidth="1"/>
    <col min="2" max="2" width="7.25" style="107" customWidth="1"/>
    <col min="3" max="3" width="16.5" style="107" customWidth="1"/>
    <col min="4" max="4" width="14.125" style="238" customWidth="1"/>
    <col min="5" max="5" width="67.25" style="107" customWidth="1"/>
    <col min="6" max="6" width="13.75" style="239" customWidth="1"/>
    <col min="7" max="7" width="10.625" style="243" customWidth="1"/>
    <col min="8" max="8" width="4.625" style="243" customWidth="1"/>
    <col min="9" max="9" width="16.125" style="239" customWidth="1"/>
    <col min="10" max="10" width="9" style="107"/>
    <col min="11" max="11" width="4.25" style="107" customWidth="1"/>
    <col min="12" max="16384" width="9" style="107"/>
  </cols>
  <sheetData>
    <row r="1" spans="1:9" s="232" customFormat="1" ht="18" thickBot="1">
      <c r="A1" s="232" t="s">
        <v>194</v>
      </c>
      <c r="D1" s="233"/>
      <c r="F1" s="234"/>
      <c r="G1" s="235"/>
      <c r="H1" s="235"/>
      <c r="I1" s="236" t="s">
        <v>151</v>
      </c>
    </row>
    <row r="2" spans="1:9" ht="21.75" thickBot="1">
      <c r="B2" s="237"/>
      <c r="E2" s="112"/>
      <c r="G2" s="240"/>
      <c r="H2" s="603" t="s">
        <v>132</v>
      </c>
      <c r="I2" s="604"/>
    </row>
    <row r="3" spans="1:9" ht="18.75">
      <c r="A3" s="241"/>
      <c r="B3" s="594" t="s">
        <v>133</v>
      </c>
      <c r="C3" s="594"/>
      <c r="D3" s="594"/>
      <c r="E3" s="594"/>
      <c r="F3" s="594"/>
      <c r="G3" s="594"/>
      <c r="H3" s="594"/>
      <c r="I3" s="594"/>
    </row>
    <row r="4" spans="1:9">
      <c r="A4" s="242"/>
    </row>
    <row r="5" spans="1:9" ht="14.25" thickBot="1">
      <c r="A5" s="242"/>
      <c r="B5" s="244" t="s">
        <v>134</v>
      </c>
    </row>
    <row r="6" spans="1:9" s="237" customFormat="1" ht="38.25" customHeight="1" thickBot="1">
      <c r="B6" s="605" t="s">
        <v>62</v>
      </c>
      <c r="C6" s="245" t="s">
        <v>63</v>
      </c>
      <c r="D6" s="246" t="s">
        <v>156</v>
      </c>
      <c r="E6" s="247" t="s">
        <v>64</v>
      </c>
      <c r="F6" s="248" t="s">
        <v>135</v>
      </c>
      <c r="G6" s="323" t="s">
        <v>270</v>
      </c>
      <c r="H6" s="249" t="s">
        <v>128</v>
      </c>
      <c r="I6" s="250" t="s">
        <v>269</v>
      </c>
    </row>
    <row r="7" spans="1:9">
      <c r="B7" s="606"/>
      <c r="C7" s="581" t="s">
        <v>192</v>
      </c>
      <c r="D7" s="583">
        <f>SUM(I7:I14)</f>
        <v>800000</v>
      </c>
      <c r="E7" s="251"/>
      <c r="F7" s="252"/>
      <c r="G7" s="253"/>
      <c r="H7" s="254"/>
      <c r="I7" s="255">
        <f t="shared" ref="I7:I14" si="0">F7*G7</f>
        <v>0</v>
      </c>
    </row>
    <row r="8" spans="1:9">
      <c r="B8" s="606"/>
      <c r="C8" s="581"/>
      <c r="D8" s="584"/>
      <c r="E8" s="256" t="s">
        <v>257</v>
      </c>
      <c r="F8" s="257">
        <v>3000</v>
      </c>
      <c r="G8" s="258">
        <v>200</v>
      </c>
      <c r="H8" s="259"/>
      <c r="I8" s="260">
        <f t="shared" si="0"/>
        <v>600000</v>
      </c>
    </row>
    <row r="9" spans="1:9">
      <c r="B9" s="606"/>
      <c r="C9" s="581"/>
      <c r="D9" s="584"/>
      <c r="E9" s="256" t="s">
        <v>258</v>
      </c>
      <c r="F9" s="257">
        <v>2000</v>
      </c>
      <c r="G9" s="258">
        <v>100</v>
      </c>
      <c r="H9" s="259"/>
      <c r="I9" s="260">
        <f t="shared" si="0"/>
        <v>200000</v>
      </c>
    </row>
    <row r="10" spans="1:9">
      <c r="B10" s="606"/>
      <c r="C10" s="581"/>
      <c r="D10" s="584"/>
      <c r="E10" s="256"/>
      <c r="F10" s="257"/>
      <c r="G10" s="258"/>
      <c r="H10" s="259"/>
      <c r="I10" s="260">
        <f t="shared" si="0"/>
        <v>0</v>
      </c>
    </row>
    <row r="11" spans="1:9">
      <c r="B11" s="606"/>
      <c r="C11" s="581"/>
      <c r="D11" s="584"/>
      <c r="E11" s="256"/>
      <c r="F11" s="257"/>
      <c r="G11" s="258"/>
      <c r="H11" s="259"/>
      <c r="I11" s="260">
        <f t="shared" si="0"/>
        <v>0</v>
      </c>
    </row>
    <row r="12" spans="1:9">
      <c r="B12" s="606"/>
      <c r="C12" s="581"/>
      <c r="D12" s="584"/>
      <c r="E12" s="256"/>
      <c r="F12" s="257"/>
      <c r="G12" s="258"/>
      <c r="H12" s="259"/>
      <c r="I12" s="260">
        <f t="shared" si="0"/>
        <v>0</v>
      </c>
    </row>
    <row r="13" spans="1:9">
      <c r="B13" s="606"/>
      <c r="C13" s="581"/>
      <c r="D13" s="584"/>
      <c r="E13" s="256"/>
      <c r="F13" s="257"/>
      <c r="G13" s="258"/>
      <c r="H13" s="259"/>
      <c r="I13" s="260">
        <f t="shared" si="0"/>
        <v>0</v>
      </c>
    </row>
    <row r="14" spans="1:9" ht="14.25" thickBot="1">
      <c r="B14" s="606"/>
      <c r="C14" s="581"/>
      <c r="D14" s="584"/>
      <c r="E14" s="261"/>
      <c r="F14" s="262"/>
      <c r="G14" s="263"/>
      <c r="H14" s="264"/>
      <c r="I14" s="265">
        <f t="shared" si="0"/>
        <v>0</v>
      </c>
    </row>
    <row r="15" spans="1:9" ht="15" thickTop="1" thickBot="1">
      <c r="B15" s="606"/>
      <c r="C15" s="582"/>
      <c r="D15" s="585"/>
      <c r="E15" s="266"/>
      <c r="F15" s="267"/>
      <c r="G15" s="268"/>
      <c r="H15" s="269"/>
      <c r="I15" s="270">
        <f>SUM(I7:I14)</f>
        <v>800000</v>
      </c>
    </row>
    <row r="16" spans="1:9">
      <c r="B16" s="606"/>
      <c r="C16" s="580" t="s">
        <v>65</v>
      </c>
      <c r="D16" s="583">
        <f>SUM(I16:I20)</f>
        <v>0</v>
      </c>
      <c r="E16" s="271"/>
      <c r="F16" s="272"/>
      <c r="G16" s="273"/>
      <c r="H16" s="274"/>
      <c r="I16" s="255">
        <f>F16*G16</f>
        <v>0</v>
      </c>
    </row>
    <row r="17" spans="2:9">
      <c r="B17" s="606"/>
      <c r="C17" s="581"/>
      <c r="D17" s="584"/>
      <c r="E17" s="256"/>
      <c r="F17" s="257"/>
      <c r="G17" s="258"/>
      <c r="H17" s="259"/>
      <c r="I17" s="260">
        <f>F17*G17</f>
        <v>0</v>
      </c>
    </row>
    <row r="18" spans="2:9">
      <c r="B18" s="606"/>
      <c r="C18" s="581"/>
      <c r="D18" s="584"/>
      <c r="E18" s="256"/>
      <c r="F18" s="257"/>
      <c r="G18" s="258"/>
      <c r="H18" s="259"/>
      <c r="I18" s="260">
        <f>F18*G18</f>
        <v>0</v>
      </c>
    </row>
    <row r="19" spans="2:9">
      <c r="B19" s="606"/>
      <c r="C19" s="581"/>
      <c r="D19" s="584"/>
      <c r="E19" s="256"/>
      <c r="F19" s="257"/>
      <c r="G19" s="258"/>
      <c r="H19" s="259"/>
      <c r="I19" s="260">
        <f>F19*G19</f>
        <v>0</v>
      </c>
    </row>
    <row r="20" spans="2:9" ht="14.25" thickBot="1">
      <c r="B20" s="606"/>
      <c r="C20" s="581"/>
      <c r="D20" s="584"/>
      <c r="E20" s="261"/>
      <c r="F20" s="262"/>
      <c r="G20" s="263"/>
      <c r="H20" s="264"/>
      <c r="I20" s="265">
        <f>F20*G20</f>
        <v>0</v>
      </c>
    </row>
    <row r="21" spans="2:9" ht="15" thickTop="1" thickBot="1">
      <c r="B21" s="606"/>
      <c r="C21" s="582"/>
      <c r="D21" s="585"/>
      <c r="E21" s="266"/>
      <c r="F21" s="267"/>
      <c r="G21" s="268"/>
      <c r="H21" s="269"/>
      <c r="I21" s="270">
        <f>SUM(I16:I20)</f>
        <v>0</v>
      </c>
    </row>
    <row r="22" spans="2:9">
      <c r="B22" s="606"/>
      <c r="C22" s="580" t="s">
        <v>66</v>
      </c>
      <c r="D22" s="583">
        <f>SUM(I22:I26)</f>
        <v>2500000</v>
      </c>
      <c r="E22" s="251"/>
      <c r="F22" s="272"/>
      <c r="G22" s="275"/>
      <c r="H22" s="274"/>
      <c r="I22" s="255">
        <f>F22</f>
        <v>0</v>
      </c>
    </row>
    <row r="23" spans="2:9">
      <c r="B23" s="606"/>
      <c r="C23" s="581"/>
      <c r="D23" s="584"/>
      <c r="E23" s="256" t="s">
        <v>263</v>
      </c>
      <c r="F23" s="257">
        <v>2500000</v>
      </c>
      <c r="G23" s="276"/>
      <c r="H23" s="259"/>
      <c r="I23" s="260">
        <f>F23</f>
        <v>2500000</v>
      </c>
    </row>
    <row r="24" spans="2:9">
      <c r="B24" s="606"/>
      <c r="C24" s="581"/>
      <c r="D24" s="584"/>
      <c r="E24" s="256"/>
      <c r="F24" s="257"/>
      <c r="G24" s="276"/>
      <c r="H24" s="259"/>
      <c r="I24" s="260">
        <f>F24</f>
        <v>0</v>
      </c>
    </row>
    <row r="25" spans="2:9">
      <c r="B25" s="606"/>
      <c r="C25" s="581"/>
      <c r="D25" s="584"/>
      <c r="E25" s="256"/>
      <c r="F25" s="257"/>
      <c r="G25" s="276"/>
      <c r="H25" s="259"/>
      <c r="I25" s="260">
        <f>F25</f>
        <v>0</v>
      </c>
    </row>
    <row r="26" spans="2:9" ht="14.25" thickBot="1">
      <c r="B26" s="606"/>
      <c r="C26" s="581"/>
      <c r="D26" s="584"/>
      <c r="E26" s="261"/>
      <c r="F26" s="262"/>
      <c r="G26" s="277"/>
      <c r="H26" s="264"/>
      <c r="I26" s="265">
        <f>F26</f>
        <v>0</v>
      </c>
    </row>
    <row r="27" spans="2:9" ht="15" thickTop="1" thickBot="1">
      <c r="B27" s="606"/>
      <c r="C27" s="582"/>
      <c r="D27" s="585"/>
      <c r="E27" s="266"/>
      <c r="F27" s="267"/>
      <c r="G27" s="268"/>
      <c r="H27" s="269"/>
      <c r="I27" s="270">
        <f>SUM(I22:I26)</f>
        <v>2500000</v>
      </c>
    </row>
    <row r="28" spans="2:9">
      <c r="B28" s="606"/>
      <c r="C28" s="580" t="s">
        <v>67</v>
      </c>
      <c r="D28" s="583">
        <f>SUM(I28:I32)</f>
        <v>0</v>
      </c>
      <c r="E28" s="251"/>
      <c r="F28" s="272"/>
      <c r="G28" s="273"/>
      <c r="H28" s="274"/>
      <c r="I28" s="255">
        <f>F28*G28</f>
        <v>0</v>
      </c>
    </row>
    <row r="29" spans="2:9">
      <c r="B29" s="606"/>
      <c r="C29" s="581"/>
      <c r="D29" s="584"/>
      <c r="E29" s="256"/>
      <c r="F29" s="257"/>
      <c r="G29" s="258"/>
      <c r="H29" s="259"/>
      <c r="I29" s="260">
        <f>F29*G29</f>
        <v>0</v>
      </c>
    </row>
    <row r="30" spans="2:9">
      <c r="B30" s="606"/>
      <c r="C30" s="581"/>
      <c r="D30" s="584"/>
      <c r="E30" s="256"/>
      <c r="F30" s="257"/>
      <c r="G30" s="258"/>
      <c r="H30" s="259"/>
      <c r="I30" s="260">
        <f>F30*G30</f>
        <v>0</v>
      </c>
    </row>
    <row r="31" spans="2:9">
      <c r="B31" s="606"/>
      <c r="C31" s="581"/>
      <c r="D31" s="584"/>
      <c r="E31" s="256"/>
      <c r="F31" s="257"/>
      <c r="G31" s="258"/>
      <c r="H31" s="259"/>
      <c r="I31" s="260">
        <f>F31*G31</f>
        <v>0</v>
      </c>
    </row>
    <row r="32" spans="2:9" ht="14.25" thickBot="1">
      <c r="B32" s="606"/>
      <c r="C32" s="581"/>
      <c r="D32" s="584"/>
      <c r="E32" s="261"/>
      <c r="F32" s="262"/>
      <c r="G32" s="263"/>
      <c r="H32" s="264"/>
      <c r="I32" s="265">
        <f>F32*G32</f>
        <v>0</v>
      </c>
    </row>
    <row r="33" spans="2:9" ht="15" thickTop="1" thickBot="1">
      <c r="B33" s="606"/>
      <c r="C33" s="582"/>
      <c r="D33" s="585"/>
      <c r="E33" s="266"/>
      <c r="F33" s="267"/>
      <c r="G33" s="268"/>
      <c r="H33" s="269"/>
      <c r="I33" s="270">
        <f>SUM(I28:I32)</f>
        <v>0</v>
      </c>
    </row>
    <row r="34" spans="2:9">
      <c r="B34" s="606"/>
      <c r="C34" s="608" t="s">
        <v>158</v>
      </c>
      <c r="D34" s="583">
        <f>SUM(I34:I38)</f>
        <v>0</v>
      </c>
      <c r="E34" s="251"/>
      <c r="F34" s="272"/>
      <c r="G34" s="273"/>
      <c r="H34" s="274"/>
      <c r="I34" s="255">
        <f>F34*G34</f>
        <v>0</v>
      </c>
    </row>
    <row r="35" spans="2:9">
      <c r="B35" s="606"/>
      <c r="C35" s="609"/>
      <c r="D35" s="584"/>
      <c r="E35" s="256"/>
      <c r="F35" s="257"/>
      <c r="G35" s="258"/>
      <c r="H35" s="259"/>
      <c r="I35" s="260">
        <f>F35*G35</f>
        <v>0</v>
      </c>
    </row>
    <row r="36" spans="2:9">
      <c r="B36" s="606"/>
      <c r="C36" s="609"/>
      <c r="D36" s="584"/>
      <c r="E36" s="256"/>
      <c r="F36" s="257"/>
      <c r="G36" s="258"/>
      <c r="H36" s="259"/>
      <c r="I36" s="260">
        <f>F36*G36</f>
        <v>0</v>
      </c>
    </row>
    <row r="37" spans="2:9">
      <c r="B37" s="606"/>
      <c r="C37" s="609"/>
      <c r="D37" s="584"/>
      <c r="E37" s="256"/>
      <c r="F37" s="257"/>
      <c r="G37" s="258"/>
      <c r="H37" s="259"/>
      <c r="I37" s="260">
        <f>F37*G37</f>
        <v>0</v>
      </c>
    </row>
    <row r="38" spans="2:9" ht="14.25" thickBot="1">
      <c r="B38" s="606"/>
      <c r="C38" s="609"/>
      <c r="D38" s="584"/>
      <c r="E38" s="261"/>
      <c r="F38" s="262"/>
      <c r="G38" s="263"/>
      <c r="H38" s="264"/>
      <c r="I38" s="265">
        <f>F38*G38</f>
        <v>0</v>
      </c>
    </row>
    <row r="39" spans="2:9" ht="15" thickTop="1" thickBot="1">
      <c r="B39" s="606"/>
      <c r="C39" s="610"/>
      <c r="D39" s="585"/>
      <c r="E39" s="266"/>
      <c r="F39" s="267"/>
      <c r="G39" s="268"/>
      <c r="H39" s="269"/>
      <c r="I39" s="270">
        <f>SUM(I34:I38)</f>
        <v>0</v>
      </c>
    </row>
    <row r="40" spans="2:9">
      <c r="B40" s="606"/>
      <c r="C40" s="588" t="s">
        <v>147</v>
      </c>
      <c r="D40" s="583">
        <f>SUM(I40:I44)</f>
        <v>0</v>
      </c>
      <c r="E40" s="251"/>
      <c r="F40" s="272"/>
      <c r="G40" s="273"/>
      <c r="H40" s="274"/>
      <c r="I40" s="255">
        <f>F40*G40</f>
        <v>0</v>
      </c>
    </row>
    <row r="41" spans="2:9">
      <c r="B41" s="606"/>
      <c r="C41" s="581"/>
      <c r="D41" s="584"/>
      <c r="E41" s="256"/>
      <c r="F41" s="257"/>
      <c r="G41" s="258"/>
      <c r="H41" s="259"/>
      <c r="I41" s="260">
        <f>F41*G41</f>
        <v>0</v>
      </c>
    </row>
    <row r="42" spans="2:9">
      <c r="B42" s="606"/>
      <c r="C42" s="581"/>
      <c r="D42" s="584"/>
      <c r="E42" s="256"/>
      <c r="F42" s="257"/>
      <c r="G42" s="258"/>
      <c r="H42" s="259"/>
      <c r="I42" s="260">
        <f>F42*G42</f>
        <v>0</v>
      </c>
    </row>
    <row r="43" spans="2:9">
      <c r="B43" s="606"/>
      <c r="C43" s="581"/>
      <c r="D43" s="584"/>
      <c r="E43" s="256"/>
      <c r="F43" s="257"/>
      <c r="G43" s="258"/>
      <c r="H43" s="259"/>
      <c r="I43" s="260">
        <f>F43*G43</f>
        <v>0</v>
      </c>
    </row>
    <row r="44" spans="2:9" ht="14.25" thickBot="1">
      <c r="B44" s="606"/>
      <c r="C44" s="581"/>
      <c r="D44" s="584"/>
      <c r="E44" s="261"/>
      <c r="F44" s="262"/>
      <c r="G44" s="263"/>
      <c r="H44" s="264"/>
      <c r="I44" s="265">
        <f>F44*G44</f>
        <v>0</v>
      </c>
    </row>
    <row r="45" spans="2:9" ht="15" thickTop="1" thickBot="1">
      <c r="B45" s="606"/>
      <c r="C45" s="581"/>
      <c r="D45" s="585"/>
      <c r="E45" s="266"/>
      <c r="F45" s="267"/>
      <c r="G45" s="268"/>
      <c r="H45" s="269"/>
      <c r="I45" s="270">
        <f>SUM(I40:I44)</f>
        <v>0</v>
      </c>
    </row>
    <row r="46" spans="2:9">
      <c r="B46" s="606"/>
      <c r="C46" s="580" t="s">
        <v>157</v>
      </c>
      <c r="D46" s="584">
        <f>SUM(D7:D45)</f>
        <v>3300000</v>
      </c>
      <c r="E46" s="611"/>
      <c r="F46" s="613">
        <f>I15+I21+I27+I33+I39+I45</f>
        <v>3300000</v>
      </c>
      <c r="G46" s="614"/>
      <c r="H46" s="614"/>
      <c r="I46" s="615"/>
    </row>
    <row r="47" spans="2:9" ht="14.25" thickBot="1">
      <c r="B47" s="606"/>
      <c r="C47" s="582"/>
      <c r="D47" s="585"/>
      <c r="E47" s="612"/>
      <c r="F47" s="616"/>
      <c r="G47" s="617"/>
      <c r="H47" s="617"/>
      <c r="I47" s="618"/>
    </row>
    <row r="48" spans="2:9">
      <c r="B48" s="606"/>
      <c r="C48" s="580" t="s">
        <v>68</v>
      </c>
      <c r="D48" s="583">
        <f>D149-D46</f>
        <v>5202950</v>
      </c>
      <c r="E48" s="599"/>
      <c r="F48" s="600"/>
      <c r="G48" s="600"/>
      <c r="H48" s="600"/>
      <c r="I48" s="619"/>
    </row>
    <row r="49" spans="1:9" ht="14.25" thickBot="1">
      <c r="B49" s="606"/>
      <c r="C49" s="582"/>
      <c r="D49" s="585"/>
      <c r="E49" s="601"/>
      <c r="F49" s="602"/>
      <c r="G49" s="602"/>
      <c r="H49" s="602"/>
      <c r="I49" s="620"/>
    </row>
    <row r="50" spans="1:9" ht="19.149999999999999" customHeight="1">
      <c r="B50" s="606"/>
      <c r="C50" s="595" t="s">
        <v>261</v>
      </c>
      <c r="D50" s="592">
        <f>SUM(D46,D48)</f>
        <v>8502950</v>
      </c>
      <c r="E50" s="599"/>
      <c r="F50" s="600"/>
      <c r="G50" s="600"/>
      <c r="H50" s="600"/>
      <c r="I50" s="597" t="str">
        <f>IF(D50=D149,"〇","不一致")</f>
        <v>〇</v>
      </c>
    </row>
    <row r="51" spans="1:9" ht="22.15" customHeight="1" thickBot="1">
      <c r="B51" s="607"/>
      <c r="C51" s="596"/>
      <c r="D51" s="593"/>
      <c r="E51" s="601"/>
      <c r="F51" s="602"/>
      <c r="G51" s="602"/>
      <c r="H51" s="602"/>
      <c r="I51" s="598"/>
    </row>
    <row r="52" spans="1:9">
      <c r="B52" s="320" t="s">
        <v>262</v>
      </c>
      <c r="C52" s="279"/>
      <c r="D52" s="280"/>
      <c r="E52" s="113"/>
      <c r="F52" s="281"/>
      <c r="G52" s="282"/>
      <c r="H52" s="282"/>
      <c r="I52" s="281"/>
    </row>
    <row r="53" spans="1:9">
      <c r="B53" s="320" t="s">
        <v>183</v>
      </c>
      <c r="C53" s="279"/>
      <c r="D53" s="280"/>
      <c r="E53" s="113"/>
      <c r="F53" s="281"/>
      <c r="G53" s="282"/>
      <c r="H53" s="282"/>
      <c r="I53" s="281"/>
    </row>
    <row r="54" spans="1:9">
      <c r="B54" s="278"/>
      <c r="C54" s="279"/>
      <c r="D54" s="280"/>
      <c r="E54" s="113"/>
      <c r="F54" s="281"/>
      <c r="G54" s="282"/>
      <c r="H54" s="282"/>
      <c r="I54" s="281"/>
    </row>
    <row r="55" spans="1:9">
      <c r="B55" s="283"/>
      <c r="C55" s="279"/>
      <c r="D55" s="280"/>
      <c r="E55" s="284"/>
      <c r="F55" s="285"/>
      <c r="G55" s="285"/>
      <c r="H55" s="285"/>
      <c r="I55" s="285"/>
    </row>
    <row r="56" spans="1:9" s="232" customFormat="1" ht="18" thickBot="1">
      <c r="A56" s="232" t="s">
        <v>194</v>
      </c>
      <c r="B56" s="286"/>
      <c r="C56" s="287"/>
      <c r="D56" s="288"/>
      <c r="E56" s="289"/>
      <c r="F56" s="290"/>
      <c r="G56" s="290"/>
      <c r="H56" s="290"/>
      <c r="I56" s="236" t="s">
        <v>152</v>
      </c>
    </row>
    <row r="57" spans="1:9" ht="21.75" thickBot="1">
      <c r="B57" s="237"/>
      <c r="E57" s="112"/>
      <c r="G57" s="240"/>
      <c r="H57" s="603" t="s">
        <v>132</v>
      </c>
      <c r="I57" s="604"/>
    </row>
    <row r="58" spans="1:9" ht="19.5" thickBot="1">
      <c r="A58" s="241"/>
      <c r="B58" s="594" t="s">
        <v>136</v>
      </c>
      <c r="C58" s="594"/>
      <c r="D58" s="594"/>
      <c r="E58" s="594"/>
      <c r="F58" s="594"/>
      <c r="G58" s="594"/>
      <c r="H58" s="594"/>
      <c r="I58" s="594"/>
    </row>
    <row r="59" spans="1:9" ht="21.75" customHeight="1" thickBot="1">
      <c r="B59" s="589" t="s">
        <v>69</v>
      </c>
      <c r="C59" s="291" t="s">
        <v>70</v>
      </c>
      <c r="D59" s="292" t="s">
        <v>156</v>
      </c>
      <c r="E59" s="293" t="s">
        <v>71</v>
      </c>
      <c r="F59" s="294" t="s">
        <v>127</v>
      </c>
      <c r="G59" s="249" t="s">
        <v>268</v>
      </c>
      <c r="H59" s="249" t="s">
        <v>128</v>
      </c>
      <c r="I59" s="295"/>
    </row>
    <row r="60" spans="1:9">
      <c r="B60" s="590"/>
      <c r="C60" s="588" t="s">
        <v>146</v>
      </c>
      <c r="D60" s="583">
        <f>SUM(I60:I69)</f>
        <v>7000000</v>
      </c>
      <c r="E60" s="251" t="s">
        <v>254</v>
      </c>
      <c r="F60" s="252">
        <v>5000000</v>
      </c>
      <c r="G60" s="253">
        <v>1</v>
      </c>
      <c r="H60" s="254"/>
      <c r="I60" s="255">
        <f t="shared" ref="I60:I69" si="1">F60*G60</f>
        <v>5000000</v>
      </c>
    </row>
    <row r="61" spans="1:9">
      <c r="B61" s="590"/>
      <c r="C61" s="581"/>
      <c r="D61" s="584"/>
      <c r="E61" s="256" t="s">
        <v>256</v>
      </c>
      <c r="F61" s="296">
        <v>2000000</v>
      </c>
      <c r="G61" s="297">
        <v>1</v>
      </c>
      <c r="H61" s="298"/>
      <c r="I61" s="260">
        <f t="shared" si="1"/>
        <v>2000000</v>
      </c>
    </row>
    <row r="62" spans="1:9">
      <c r="B62" s="590"/>
      <c r="C62" s="581"/>
      <c r="D62" s="584"/>
      <c r="E62" s="256"/>
      <c r="F62" s="296"/>
      <c r="G62" s="297"/>
      <c r="H62" s="298"/>
      <c r="I62" s="260">
        <f t="shared" si="1"/>
        <v>0</v>
      </c>
    </row>
    <row r="63" spans="1:9">
      <c r="B63" s="590"/>
      <c r="C63" s="581"/>
      <c r="D63" s="584"/>
      <c r="E63" s="256"/>
      <c r="F63" s="296"/>
      <c r="G63" s="297"/>
      <c r="H63" s="298"/>
      <c r="I63" s="260">
        <f t="shared" si="1"/>
        <v>0</v>
      </c>
    </row>
    <row r="64" spans="1:9">
      <c r="B64" s="590"/>
      <c r="C64" s="581"/>
      <c r="D64" s="584"/>
      <c r="E64" s="256"/>
      <c r="F64" s="296"/>
      <c r="G64" s="297"/>
      <c r="H64" s="298"/>
      <c r="I64" s="260">
        <f t="shared" si="1"/>
        <v>0</v>
      </c>
    </row>
    <row r="65" spans="2:9">
      <c r="B65" s="590"/>
      <c r="C65" s="581"/>
      <c r="D65" s="584"/>
      <c r="E65" s="256"/>
      <c r="F65" s="257"/>
      <c r="G65" s="258"/>
      <c r="H65" s="259"/>
      <c r="I65" s="260">
        <f t="shared" si="1"/>
        <v>0</v>
      </c>
    </row>
    <row r="66" spans="2:9">
      <c r="B66" s="590"/>
      <c r="C66" s="581"/>
      <c r="D66" s="584"/>
      <c r="E66" s="256"/>
      <c r="F66" s="257"/>
      <c r="G66" s="258"/>
      <c r="H66" s="259"/>
      <c r="I66" s="260">
        <f t="shared" si="1"/>
        <v>0</v>
      </c>
    </row>
    <row r="67" spans="2:9">
      <c r="B67" s="590"/>
      <c r="C67" s="581"/>
      <c r="D67" s="584"/>
      <c r="E67" s="256"/>
      <c r="F67" s="257"/>
      <c r="G67" s="258"/>
      <c r="H67" s="259"/>
      <c r="I67" s="260">
        <f t="shared" si="1"/>
        <v>0</v>
      </c>
    </row>
    <row r="68" spans="2:9">
      <c r="B68" s="590"/>
      <c r="C68" s="581"/>
      <c r="D68" s="584"/>
      <c r="E68" s="256"/>
      <c r="F68" s="257"/>
      <c r="G68" s="258"/>
      <c r="H68" s="259"/>
      <c r="I68" s="260">
        <f t="shared" si="1"/>
        <v>0</v>
      </c>
    </row>
    <row r="69" spans="2:9" ht="14.25" thickBot="1">
      <c r="B69" s="590"/>
      <c r="C69" s="581"/>
      <c r="D69" s="584"/>
      <c r="E69" s="261"/>
      <c r="F69" s="262"/>
      <c r="G69" s="263"/>
      <c r="H69" s="264"/>
      <c r="I69" s="265">
        <f t="shared" si="1"/>
        <v>0</v>
      </c>
    </row>
    <row r="70" spans="2:9" ht="15" thickTop="1" thickBot="1">
      <c r="B70" s="590"/>
      <c r="C70" s="582"/>
      <c r="D70" s="585"/>
      <c r="E70" s="266"/>
      <c r="F70" s="267"/>
      <c r="G70" s="268"/>
      <c r="H70" s="269"/>
      <c r="I70" s="270">
        <f>SUM(I60:I69)</f>
        <v>7000000</v>
      </c>
    </row>
    <row r="71" spans="2:9">
      <c r="B71" s="590"/>
      <c r="C71" s="580" t="s">
        <v>139</v>
      </c>
      <c r="D71" s="583">
        <f>SUM(I71:I80)</f>
        <v>614050</v>
      </c>
      <c r="E71" s="299" t="s">
        <v>129</v>
      </c>
      <c r="F71" s="300"/>
      <c r="G71" s="301"/>
      <c r="H71" s="302"/>
      <c r="I71" s="255">
        <f t="shared" ref="I71:I74" si="2">F71*G71</f>
        <v>0</v>
      </c>
    </row>
    <row r="72" spans="2:9">
      <c r="B72" s="590"/>
      <c r="C72" s="581"/>
      <c r="D72" s="584"/>
      <c r="E72" s="256" t="s">
        <v>259</v>
      </c>
      <c r="F72" s="257">
        <v>102950</v>
      </c>
      <c r="G72" s="258">
        <v>3</v>
      </c>
      <c r="H72" s="303"/>
      <c r="I72" s="260">
        <f t="shared" si="2"/>
        <v>308850</v>
      </c>
    </row>
    <row r="73" spans="2:9">
      <c r="B73" s="590"/>
      <c r="C73" s="581"/>
      <c r="D73" s="584"/>
      <c r="E73" s="256"/>
      <c r="F73" s="257"/>
      <c r="G73" s="258"/>
      <c r="H73" s="303"/>
      <c r="I73" s="260">
        <f t="shared" si="2"/>
        <v>0</v>
      </c>
    </row>
    <row r="74" spans="2:9">
      <c r="B74" s="590"/>
      <c r="C74" s="581"/>
      <c r="D74" s="584"/>
      <c r="E74" s="256"/>
      <c r="F74" s="257"/>
      <c r="G74" s="258"/>
      <c r="H74" s="303"/>
      <c r="I74" s="260">
        <f t="shared" si="2"/>
        <v>0</v>
      </c>
    </row>
    <row r="75" spans="2:9">
      <c r="B75" s="590"/>
      <c r="C75" s="581"/>
      <c r="D75" s="584"/>
      <c r="E75" s="304"/>
      <c r="F75" s="305"/>
      <c r="G75" s="306"/>
      <c r="H75" s="307"/>
      <c r="I75" s="308">
        <f>F75*G75</f>
        <v>0</v>
      </c>
    </row>
    <row r="76" spans="2:9">
      <c r="B76" s="590"/>
      <c r="C76" s="581"/>
      <c r="D76" s="584"/>
      <c r="E76" s="309" t="s">
        <v>148</v>
      </c>
      <c r="F76" s="310"/>
      <c r="G76" s="311"/>
      <c r="H76" s="307"/>
      <c r="I76" s="312">
        <f>F76*G76</f>
        <v>0</v>
      </c>
    </row>
    <row r="77" spans="2:9">
      <c r="B77" s="590"/>
      <c r="C77" s="581"/>
      <c r="D77" s="584"/>
      <c r="E77" s="256" t="s">
        <v>166</v>
      </c>
      <c r="F77" s="257">
        <v>228900</v>
      </c>
      <c r="G77" s="258">
        <v>1</v>
      </c>
      <c r="H77" s="307"/>
      <c r="I77" s="312">
        <f t="shared" ref="I77:I80" si="3">F77*G77</f>
        <v>228900</v>
      </c>
    </row>
    <row r="78" spans="2:9">
      <c r="B78" s="590"/>
      <c r="C78" s="581"/>
      <c r="D78" s="584"/>
      <c r="E78" s="256" t="s">
        <v>167</v>
      </c>
      <c r="F78" s="257">
        <v>76300</v>
      </c>
      <c r="G78" s="258">
        <v>1</v>
      </c>
      <c r="H78" s="307"/>
      <c r="I78" s="312">
        <f t="shared" si="3"/>
        <v>76300</v>
      </c>
    </row>
    <row r="79" spans="2:9">
      <c r="B79" s="590"/>
      <c r="C79" s="581"/>
      <c r="D79" s="584"/>
      <c r="E79" s="256"/>
      <c r="F79" s="257"/>
      <c r="G79" s="258"/>
      <c r="H79" s="307"/>
      <c r="I79" s="312">
        <f t="shared" si="3"/>
        <v>0</v>
      </c>
    </row>
    <row r="80" spans="2:9" ht="14.25" thickBot="1">
      <c r="B80" s="590"/>
      <c r="C80" s="581"/>
      <c r="D80" s="584"/>
      <c r="E80" s="261"/>
      <c r="F80" s="262"/>
      <c r="G80" s="263"/>
      <c r="H80" s="307"/>
      <c r="I80" s="313">
        <f t="shared" si="3"/>
        <v>0</v>
      </c>
    </row>
    <row r="81" spans="2:9" ht="15" thickTop="1" thickBot="1">
      <c r="B81" s="590"/>
      <c r="C81" s="582"/>
      <c r="D81" s="585"/>
      <c r="E81" s="266"/>
      <c r="F81" s="267"/>
      <c r="G81" s="268"/>
      <c r="H81" s="314"/>
      <c r="I81" s="270">
        <f>SUM(I71:I80)</f>
        <v>614050</v>
      </c>
    </row>
    <row r="82" spans="2:9">
      <c r="B82" s="590"/>
      <c r="C82" s="580" t="s">
        <v>137</v>
      </c>
      <c r="D82" s="583">
        <f>SUM(I82:I91)</f>
        <v>550000</v>
      </c>
      <c r="E82" s="251"/>
      <c r="F82" s="272"/>
      <c r="G82" s="273"/>
      <c r="H82" s="254"/>
      <c r="I82" s="255">
        <f t="shared" ref="I82:I91" si="4">F82*G82</f>
        <v>0</v>
      </c>
    </row>
    <row r="83" spans="2:9">
      <c r="B83" s="590"/>
      <c r="C83" s="581"/>
      <c r="D83" s="584"/>
      <c r="E83" s="256" t="s">
        <v>165</v>
      </c>
      <c r="F83" s="257">
        <v>550000</v>
      </c>
      <c r="G83" s="258">
        <v>1</v>
      </c>
      <c r="H83" s="298"/>
      <c r="I83" s="260">
        <f t="shared" si="4"/>
        <v>550000</v>
      </c>
    </row>
    <row r="84" spans="2:9">
      <c r="B84" s="590"/>
      <c r="C84" s="581"/>
      <c r="D84" s="584"/>
      <c r="E84" s="256"/>
      <c r="F84" s="257"/>
      <c r="G84" s="258"/>
      <c r="H84" s="298"/>
      <c r="I84" s="260">
        <f t="shared" si="4"/>
        <v>0</v>
      </c>
    </row>
    <row r="85" spans="2:9">
      <c r="B85" s="590"/>
      <c r="C85" s="581"/>
      <c r="D85" s="584"/>
      <c r="E85" s="256"/>
      <c r="F85" s="257"/>
      <c r="G85" s="258"/>
      <c r="H85" s="298"/>
      <c r="I85" s="260">
        <f t="shared" si="4"/>
        <v>0</v>
      </c>
    </row>
    <row r="86" spans="2:9">
      <c r="B86" s="590"/>
      <c r="C86" s="581"/>
      <c r="D86" s="584"/>
      <c r="E86" s="256"/>
      <c r="F86" s="257"/>
      <c r="G86" s="258"/>
      <c r="H86" s="298"/>
      <c r="I86" s="260">
        <f t="shared" si="4"/>
        <v>0</v>
      </c>
    </row>
    <row r="87" spans="2:9">
      <c r="B87" s="590"/>
      <c r="C87" s="581"/>
      <c r="D87" s="584"/>
      <c r="E87" s="256"/>
      <c r="F87" s="257"/>
      <c r="G87" s="258"/>
      <c r="H87" s="259"/>
      <c r="I87" s="260">
        <f t="shared" si="4"/>
        <v>0</v>
      </c>
    </row>
    <row r="88" spans="2:9">
      <c r="B88" s="590"/>
      <c r="C88" s="581"/>
      <c r="D88" s="584"/>
      <c r="E88" s="256"/>
      <c r="F88" s="257"/>
      <c r="G88" s="258"/>
      <c r="H88" s="259"/>
      <c r="I88" s="260">
        <f t="shared" si="4"/>
        <v>0</v>
      </c>
    </row>
    <row r="89" spans="2:9">
      <c r="B89" s="590"/>
      <c r="C89" s="581"/>
      <c r="D89" s="584"/>
      <c r="E89" s="256"/>
      <c r="F89" s="257"/>
      <c r="G89" s="258"/>
      <c r="H89" s="259"/>
      <c r="I89" s="260">
        <f t="shared" si="4"/>
        <v>0</v>
      </c>
    </row>
    <row r="90" spans="2:9">
      <c r="B90" s="590"/>
      <c r="C90" s="581"/>
      <c r="D90" s="584"/>
      <c r="E90" s="256"/>
      <c r="F90" s="257"/>
      <c r="G90" s="258"/>
      <c r="H90" s="259"/>
      <c r="I90" s="260">
        <f t="shared" si="4"/>
        <v>0</v>
      </c>
    </row>
    <row r="91" spans="2:9" ht="14.25" thickBot="1">
      <c r="B91" s="590"/>
      <c r="C91" s="581"/>
      <c r="D91" s="584"/>
      <c r="E91" s="261"/>
      <c r="F91" s="262"/>
      <c r="G91" s="263"/>
      <c r="H91" s="264"/>
      <c r="I91" s="265">
        <f t="shared" si="4"/>
        <v>0</v>
      </c>
    </row>
    <row r="92" spans="2:9" ht="15" thickTop="1" thickBot="1">
      <c r="B92" s="590"/>
      <c r="C92" s="582"/>
      <c r="D92" s="585"/>
      <c r="E92" s="266"/>
      <c r="F92" s="267"/>
      <c r="G92" s="268"/>
      <c r="H92" s="269"/>
      <c r="I92" s="270">
        <f>SUM(I82:I91)</f>
        <v>550000</v>
      </c>
    </row>
    <row r="93" spans="2:9" ht="13.5" customHeight="1">
      <c r="B93" s="590"/>
      <c r="C93" s="580" t="s">
        <v>193</v>
      </c>
      <c r="D93" s="583">
        <f>SUM(I93:I98)</f>
        <v>0</v>
      </c>
      <c r="E93" s="251"/>
      <c r="F93" s="252"/>
      <c r="G93" s="253"/>
      <c r="H93" s="254"/>
      <c r="I93" s="255">
        <f t="shared" ref="I93:I98" si="5">F93*G93</f>
        <v>0</v>
      </c>
    </row>
    <row r="94" spans="2:9">
      <c r="B94" s="590"/>
      <c r="C94" s="581"/>
      <c r="D94" s="584"/>
      <c r="E94" s="256"/>
      <c r="F94" s="257"/>
      <c r="G94" s="258"/>
      <c r="H94" s="298"/>
      <c r="I94" s="260">
        <f t="shared" si="5"/>
        <v>0</v>
      </c>
    </row>
    <row r="95" spans="2:9">
      <c r="B95" s="590"/>
      <c r="C95" s="581"/>
      <c r="D95" s="584"/>
      <c r="E95" s="256"/>
      <c r="F95" s="257"/>
      <c r="G95" s="258"/>
      <c r="H95" s="298"/>
      <c r="I95" s="260">
        <f t="shared" si="5"/>
        <v>0</v>
      </c>
    </row>
    <row r="96" spans="2:9">
      <c r="B96" s="590"/>
      <c r="C96" s="581"/>
      <c r="D96" s="584"/>
      <c r="E96" s="256"/>
      <c r="F96" s="257"/>
      <c r="G96" s="258"/>
      <c r="H96" s="298"/>
      <c r="I96" s="260">
        <f t="shared" si="5"/>
        <v>0</v>
      </c>
    </row>
    <row r="97" spans="2:9">
      <c r="B97" s="590"/>
      <c r="C97" s="581"/>
      <c r="D97" s="584"/>
      <c r="E97" s="256"/>
      <c r="F97" s="257"/>
      <c r="G97" s="258"/>
      <c r="H97" s="298"/>
      <c r="I97" s="260">
        <f t="shared" si="5"/>
        <v>0</v>
      </c>
    </row>
    <row r="98" spans="2:9" ht="14.25" thickBot="1">
      <c r="B98" s="590"/>
      <c r="C98" s="581"/>
      <c r="D98" s="584"/>
      <c r="E98" s="261"/>
      <c r="F98" s="262"/>
      <c r="G98" s="263"/>
      <c r="H98" s="264"/>
      <c r="I98" s="265">
        <f t="shared" si="5"/>
        <v>0</v>
      </c>
    </row>
    <row r="99" spans="2:9" ht="15" thickTop="1" thickBot="1">
      <c r="B99" s="590"/>
      <c r="C99" s="582"/>
      <c r="D99" s="585"/>
      <c r="E99" s="266"/>
      <c r="F99" s="267"/>
      <c r="G99" s="268"/>
      <c r="H99" s="269"/>
      <c r="I99" s="270">
        <f>SUM(I93:I98)</f>
        <v>0</v>
      </c>
    </row>
    <row r="100" spans="2:9" ht="13.5" customHeight="1">
      <c r="B100" s="590"/>
      <c r="C100" s="580" t="s">
        <v>140</v>
      </c>
      <c r="D100" s="583">
        <f>SUM(I100:I105)</f>
        <v>288900</v>
      </c>
      <c r="E100" s="251"/>
      <c r="F100" s="252"/>
      <c r="G100" s="253"/>
      <c r="H100" s="254"/>
      <c r="I100" s="255">
        <f t="shared" ref="I100:I105" si="6">F100*G100</f>
        <v>0</v>
      </c>
    </row>
    <row r="101" spans="2:9">
      <c r="B101" s="590"/>
      <c r="C101" s="581"/>
      <c r="D101" s="584"/>
      <c r="E101" s="256" t="s">
        <v>168</v>
      </c>
      <c r="F101" s="257">
        <v>200000</v>
      </c>
      <c r="G101" s="258">
        <v>1</v>
      </c>
      <c r="H101" s="298"/>
      <c r="I101" s="260">
        <f t="shared" si="6"/>
        <v>200000</v>
      </c>
    </row>
    <row r="102" spans="2:9">
      <c r="B102" s="590"/>
      <c r="C102" s="581"/>
      <c r="D102" s="584"/>
      <c r="E102" s="256" t="s">
        <v>168</v>
      </c>
      <c r="F102" s="257">
        <v>88900</v>
      </c>
      <c r="G102" s="258">
        <v>1</v>
      </c>
      <c r="H102" s="298"/>
      <c r="I102" s="260">
        <f t="shared" si="6"/>
        <v>88900</v>
      </c>
    </row>
    <row r="103" spans="2:9">
      <c r="B103" s="590"/>
      <c r="C103" s="581"/>
      <c r="D103" s="584"/>
      <c r="E103" s="256"/>
      <c r="F103" s="257"/>
      <c r="G103" s="258"/>
      <c r="H103" s="298"/>
      <c r="I103" s="260">
        <f t="shared" si="6"/>
        <v>0</v>
      </c>
    </row>
    <row r="104" spans="2:9">
      <c r="B104" s="590"/>
      <c r="C104" s="581"/>
      <c r="D104" s="584"/>
      <c r="E104" s="256"/>
      <c r="F104" s="257"/>
      <c r="G104" s="258"/>
      <c r="H104" s="298"/>
      <c r="I104" s="260">
        <f t="shared" si="6"/>
        <v>0</v>
      </c>
    </row>
    <row r="105" spans="2:9" ht="14.25" thickBot="1">
      <c r="B105" s="590"/>
      <c r="C105" s="581"/>
      <c r="D105" s="584"/>
      <c r="E105" s="261"/>
      <c r="F105" s="262"/>
      <c r="G105" s="263"/>
      <c r="H105" s="264"/>
      <c r="I105" s="265">
        <f t="shared" si="6"/>
        <v>0</v>
      </c>
    </row>
    <row r="106" spans="2:9" ht="15" thickTop="1" thickBot="1">
      <c r="B106" s="590"/>
      <c r="C106" s="582"/>
      <c r="D106" s="585"/>
      <c r="E106" s="266"/>
      <c r="F106" s="267"/>
      <c r="G106" s="268"/>
      <c r="H106" s="269"/>
      <c r="I106" s="270">
        <f>SUM(I100:I105)</f>
        <v>288900</v>
      </c>
    </row>
    <row r="107" spans="2:9">
      <c r="B107" s="590"/>
      <c r="C107" s="580" t="s">
        <v>141</v>
      </c>
      <c r="D107" s="583">
        <f>SUM(I107:I112)</f>
        <v>50000</v>
      </c>
      <c r="E107" s="251"/>
      <c r="F107" s="252"/>
      <c r="G107" s="253"/>
      <c r="H107" s="254"/>
      <c r="I107" s="255">
        <f t="shared" ref="I107:I112" si="7">F107*G107</f>
        <v>0</v>
      </c>
    </row>
    <row r="108" spans="2:9">
      <c r="B108" s="590"/>
      <c r="C108" s="581"/>
      <c r="D108" s="584"/>
      <c r="E108" s="256" t="s">
        <v>169</v>
      </c>
      <c r="F108" s="257">
        <v>50000</v>
      </c>
      <c r="G108" s="258">
        <v>1</v>
      </c>
      <c r="H108" s="298"/>
      <c r="I108" s="260">
        <f t="shared" si="7"/>
        <v>50000</v>
      </c>
    </row>
    <row r="109" spans="2:9">
      <c r="B109" s="590"/>
      <c r="C109" s="581"/>
      <c r="D109" s="584"/>
      <c r="E109" s="256"/>
      <c r="F109" s="257"/>
      <c r="G109" s="258"/>
      <c r="H109" s="298"/>
      <c r="I109" s="260">
        <f t="shared" si="7"/>
        <v>0</v>
      </c>
    </row>
    <row r="110" spans="2:9">
      <c r="B110" s="590"/>
      <c r="C110" s="581"/>
      <c r="D110" s="584"/>
      <c r="E110" s="256"/>
      <c r="F110" s="257"/>
      <c r="G110" s="258"/>
      <c r="H110" s="298"/>
      <c r="I110" s="260">
        <f t="shared" si="7"/>
        <v>0</v>
      </c>
    </row>
    <row r="111" spans="2:9">
      <c r="B111" s="590"/>
      <c r="C111" s="581"/>
      <c r="D111" s="584"/>
      <c r="E111" s="256"/>
      <c r="F111" s="257"/>
      <c r="G111" s="258"/>
      <c r="H111" s="298"/>
      <c r="I111" s="260">
        <f t="shared" si="7"/>
        <v>0</v>
      </c>
    </row>
    <row r="112" spans="2:9" ht="14.25" thickBot="1">
      <c r="B112" s="590"/>
      <c r="C112" s="581"/>
      <c r="D112" s="584"/>
      <c r="E112" s="261"/>
      <c r="F112" s="262"/>
      <c r="G112" s="263"/>
      <c r="H112" s="264"/>
      <c r="I112" s="265">
        <f t="shared" si="7"/>
        <v>0</v>
      </c>
    </row>
    <row r="113" spans="2:9" ht="15" thickTop="1" thickBot="1">
      <c r="B113" s="590"/>
      <c r="C113" s="582"/>
      <c r="D113" s="585"/>
      <c r="E113" s="266"/>
      <c r="F113" s="267"/>
      <c r="G113" s="268"/>
      <c r="H113" s="269"/>
      <c r="I113" s="270">
        <f>SUM(I107:I112)</f>
        <v>50000</v>
      </c>
    </row>
    <row r="114" spans="2:9">
      <c r="B114" s="590"/>
      <c r="C114" s="580" t="s">
        <v>142</v>
      </c>
      <c r="D114" s="583">
        <f>SUM(I114:I119)</f>
        <v>0</v>
      </c>
      <c r="E114" s="251"/>
      <c r="F114" s="252"/>
      <c r="G114" s="253"/>
      <c r="H114" s="254"/>
      <c r="I114" s="255">
        <f t="shared" ref="I114:I119" si="8">F114*G114</f>
        <v>0</v>
      </c>
    </row>
    <row r="115" spans="2:9">
      <c r="B115" s="590"/>
      <c r="C115" s="581"/>
      <c r="D115" s="584"/>
      <c r="E115" s="256"/>
      <c r="F115" s="257"/>
      <c r="G115" s="258"/>
      <c r="H115" s="298"/>
      <c r="I115" s="260">
        <f t="shared" si="8"/>
        <v>0</v>
      </c>
    </row>
    <row r="116" spans="2:9">
      <c r="B116" s="590"/>
      <c r="C116" s="581"/>
      <c r="D116" s="584"/>
      <c r="E116" s="256"/>
      <c r="F116" s="257"/>
      <c r="G116" s="258"/>
      <c r="H116" s="298"/>
      <c r="I116" s="260">
        <f t="shared" si="8"/>
        <v>0</v>
      </c>
    </row>
    <row r="117" spans="2:9">
      <c r="B117" s="590"/>
      <c r="C117" s="581"/>
      <c r="D117" s="584"/>
      <c r="E117" s="256"/>
      <c r="F117" s="257"/>
      <c r="G117" s="258"/>
      <c r="H117" s="298"/>
      <c r="I117" s="260">
        <f t="shared" si="8"/>
        <v>0</v>
      </c>
    </row>
    <row r="118" spans="2:9">
      <c r="B118" s="590"/>
      <c r="C118" s="581"/>
      <c r="D118" s="584"/>
      <c r="E118" s="256"/>
      <c r="F118" s="257"/>
      <c r="G118" s="258"/>
      <c r="H118" s="298"/>
      <c r="I118" s="260">
        <f t="shared" si="8"/>
        <v>0</v>
      </c>
    </row>
    <row r="119" spans="2:9" ht="14.25" thickBot="1">
      <c r="B119" s="590"/>
      <c r="C119" s="581"/>
      <c r="D119" s="584"/>
      <c r="E119" s="261"/>
      <c r="F119" s="262"/>
      <c r="G119" s="263"/>
      <c r="H119" s="264"/>
      <c r="I119" s="265">
        <f t="shared" si="8"/>
        <v>0</v>
      </c>
    </row>
    <row r="120" spans="2:9" ht="15" thickTop="1" thickBot="1">
      <c r="B120" s="590"/>
      <c r="C120" s="582"/>
      <c r="D120" s="585"/>
      <c r="E120" s="266"/>
      <c r="F120" s="267"/>
      <c r="G120" s="268"/>
      <c r="H120" s="269"/>
      <c r="I120" s="270">
        <f>SUM(I114:I119)</f>
        <v>0</v>
      </c>
    </row>
    <row r="121" spans="2:9">
      <c r="B121" s="590"/>
      <c r="C121" s="580" t="s">
        <v>143</v>
      </c>
      <c r="D121" s="583">
        <f>SUM(I121:I126)</f>
        <v>0</v>
      </c>
      <c r="E121" s="251"/>
      <c r="F121" s="252"/>
      <c r="G121" s="253"/>
      <c r="H121" s="254"/>
      <c r="I121" s="255">
        <f t="shared" ref="I121:I126" si="9">F121*G121</f>
        <v>0</v>
      </c>
    </row>
    <row r="122" spans="2:9">
      <c r="B122" s="590"/>
      <c r="C122" s="581"/>
      <c r="D122" s="584"/>
      <c r="E122" s="256"/>
      <c r="F122" s="257"/>
      <c r="G122" s="258"/>
      <c r="H122" s="298"/>
      <c r="I122" s="260">
        <f t="shared" si="9"/>
        <v>0</v>
      </c>
    </row>
    <row r="123" spans="2:9">
      <c r="B123" s="590"/>
      <c r="C123" s="581"/>
      <c r="D123" s="584"/>
      <c r="E123" s="256"/>
      <c r="F123" s="257"/>
      <c r="G123" s="258"/>
      <c r="H123" s="298"/>
      <c r="I123" s="260">
        <f t="shared" si="9"/>
        <v>0</v>
      </c>
    </row>
    <row r="124" spans="2:9">
      <c r="B124" s="590"/>
      <c r="C124" s="581"/>
      <c r="D124" s="584"/>
      <c r="E124" s="256"/>
      <c r="F124" s="257"/>
      <c r="G124" s="258"/>
      <c r="H124" s="298"/>
      <c r="I124" s="260">
        <f t="shared" si="9"/>
        <v>0</v>
      </c>
    </row>
    <row r="125" spans="2:9">
      <c r="B125" s="590"/>
      <c r="C125" s="581"/>
      <c r="D125" s="584"/>
      <c r="E125" s="256"/>
      <c r="F125" s="257"/>
      <c r="G125" s="258"/>
      <c r="H125" s="298"/>
      <c r="I125" s="260">
        <f t="shared" si="9"/>
        <v>0</v>
      </c>
    </row>
    <row r="126" spans="2:9" ht="14.25" thickBot="1">
      <c r="B126" s="590"/>
      <c r="C126" s="581"/>
      <c r="D126" s="584"/>
      <c r="E126" s="261"/>
      <c r="F126" s="262"/>
      <c r="G126" s="263"/>
      <c r="H126" s="264"/>
      <c r="I126" s="265">
        <f t="shared" si="9"/>
        <v>0</v>
      </c>
    </row>
    <row r="127" spans="2:9" ht="15" thickTop="1" thickBot="1">
      <c r="B127" s="590"/>
      <c r="C127" s="582"/>
      <c r="D127" s="585"/>
      <c r="E127" s="266"/>
      <c r="F127" s="267"/>
      <c r="G127" s="268"/>
      <c r="H127" s="269"/>
      <c r="I127" s="270">
        <f>SUM(I121:I126)</f>
        <v>0</v>
      </c>
    </row>
    <row r="128" spans="2:9">
      <c r="B128" s="590"/>
      <c r="C128" s="580" t="s">
        <v>144</v>
      </c>
      <c r="D128" s="583">
        <f>SUM(I128:I133)</f>
        <v>0</v>
      </c>
      <c r="E128" s="251"/>
      <c r="F128" s="252"/>
      <c r="G128" s="253"/>
      <c r="H128" s="254"/>
      <c r="I128" s="255">
        <f t="shared" ref="I128:I133" si="10">F128*G128</f>
        <v>0</v>
      </c>
    </row>
    <row r="129" spans="2:9">
      <c r="B129" s="590"/>
      <c r="C129" s="581"/>
      <c r="D129" s="584"/>
      <c r="E129" s="256"/>
      <c r="F129" s="257"/>
      <c r="G129" s="258"/>
      <c r="H129" s="298"/>
      <c r="I129" s="260">
        <f t="shared" si="10"/>
        <v>0</v>
      </c>
    </row>
    <row r="130" spans="2:9">
      <c r="B130" s="590"/>
      <c r="C130" s="581"/>
      <c r="D130" s="584"/>
      <c r="E130" s="256"/>
      <c r="F130" s="257"/>
      <c r="G130" s="258"/>
      <c r="H130" s="298"/>
      <c r="I130" s="260">
        <f t="shared" si="10"/>
        <v>0</v>
      </c>
    </row>
    <row r="131" spans="2:9">
      <c r="B131" s="590"/>
      <c r="C131" s="581"/>
      <c r="D131" s="584"/>
      <c r="E131" s="256"/>
      <c r="F131" s="257"/>
      <c r="G131" s="258"/>
      <c r="H131" s="298"/>
      <c r="I131" s="260">
        <f t="shared" si="10"/>
        <v>0</v>
      </c>
    </row>
    <row r="132" spans="2:9">
      <c r="B132" s="590"/>
      <c r="C132" s="581"/>
      <c r="D132" s="584"/>
      <c r="E132" s="256"/>
      <c r="F132" s="257"/>
      <c r="G132" s="258"/>
      <c r="H132" s="298"/>
      <c r="I132" s="260">
        <f t="shared" si="10"/>
        <v>0</v>
      </c>
    </row>
    <row r="133" spans="2:9" ht="14.25" thickBot="1">
      <c r="B133" s="590"/>
      <c r="C133" s="581"/>
      <c r="D133" s="584"/>
      <c r="E133" s="261"/>
      <c r="F133" s="262"/>
      <c r="G133" s="263"/>
      <c r="H133" s="264"/>
      <c r="I133" s="265">
        <f t="shared" si="10"/>
        <v>0</v>
      </c>
    </row>
    <row r="134" spans="2:9" ht="15" thickTop="1" thickBot="1">
      <c r="B134" s="590"/>
      <c r="C134" s="582"/>
      <c r="D134" s="585"/>
      <c r="E134" s="266"/>
      <c r="F134" s="267"/>
      <c r="G134" s="268"/>
      <c r="H134" s="269"/>
      <c r="I134" s="270">
        <f>SUM(I128:I133)</f>
        <v>0</v>
      </c>
    </row>
    <row r="135" spans="2:9">
      <c r="B135" s="590"/>
      <c r="C135" s="580" t="s">
        <v>138</v>
      </c>
      <c r="D135" s="583">
        <f>SUM(I135:I140)</f>
        <v>0</v>
      </c>
      <c r="E135" s="251"/>
      <c r="F135" s="252"/>
      <c r="G135" s="253"/>
      <c r="H135" s="254"/>
      <c r="I135" s="255">
        <f t="shared" ref="I135:I140" si="11">F135*G135</f>
        <v>0</v>
      </c>
    </row>
    <row r="136" spans="2:9">
      <c r="B136" s="590"/>
      <c r="C136" s="581"/>
      <c r="D136" s="584"/>
      <c r="E136" s="256"/>
      <c r="F136" s="257"/>
      <c r="G136" s="258"/>
      <c r="H136" s="298"/>
      <c r="I136" s="260">
        <f t="shared" si="11"/>
        <v>0</v>
      </c>
    </row>
    <row r="137" spans="2:9">
      <c r="B137" s="590"/>
      <c r="C137" s="581"/>
      <c r="D137" s="584"/>
      <c r="E137" s="256"/>
      <c r="F137" s="257"/>
      <c r="G137" s="258"/>
      <c r="H137" s="298"/>
      <c r="I137" s="260">
        <f t="shared" si="11"/>
        <v>0</v>
      </c>
    </row>
    <row r="138" spans="2:9">
      <c r="B138" s="590"/>
      <c r="C138" s="581"/>
      <c r="D138" s="584"/>
      <c r="E138" s="256"/>
      <c r="F138" s="257"/>
      <c r="G138" s="258"/>
      <c r="H138" s="298"/>
      <c r="I138" s="260">
        <f t="shared" si="11"/>
        <v>0</v>
      </c>
    </row>
    <row r="139" spans="2:9">
      <c r="B139" s="590"/>
      <c r="C139" s="581"/>
      <c r="D139" s="584"/>
      <c r="E139" s="256"/>
      <c r="F139" s="257"/>
      <c r="G139" s="258"/>
      <c r="H139" s="298"/>
      <c r="I139" s="260">
        <f t="shared" si="11"/>
        <v>0</v>
      </c>
    </row>
    <row r="140" spans="2:9" ht="14.25" thickBot="1">
      <c r="B140" s="590"/>
      <c r="C140" s="581"/>
      <c r="D140" s="584"/>
      <c r="E140" s="261"/>
      <c r="F140" s="262"/>
      <c r="G140" s="263"/>
      <c r="H140" s="264"/>
      <c r="I140" s="265">
        <f t="shared" si="11"/>
        <v>0</v>
      </c>
    </row>
    <row r="141" spans="2:9" ht="15" thickTop="1" thickBot="1">
      <c r="B141" s="590"/>
      <c r="C141" s="582"/>
      <c r="D141" s="585"/>
      <c r="E141" s="266"/>
      <c r="F141" s="267"/>
      <c r="G141" s="268"/>
      <c r="H141" s="269"/>
      <c r="I141" s="270">
        <f>SUM(I135:I140)</f>
        <v>0</v>
      </c>
    </row>
    <row r="142" spans="2:9">
      <c r="B142" s="590"/>
      <c r="C142" s="580" t="s">
        <v>145</v>
      </c>
      <c r="D142" s="583">
        <f>SUM(I142:I147)</f>
        <v>0</v>
      </c>
      <c r="E142" s="251"/>
      <c r="F142" s="272"/>
      <c r="G142" s="273"/>
      <c r="H142" s="254"/>
      <c r="I142" s="255">
        <f t="shared" ref="I142:I147" si="12">F142*G142</f>
        <v>0</v>
      </c>
    </row>
    <row r="143" spans="2:9">
      <c r="B143" s="590"/>
      <c r="C143" s="581"/>
      <c r="D143" s="584"/>
      <c r="E143" s="256"/>
      <c r="F143" s="257"/>
      <c r="G143" s="258"/>
      <c r="H143" s="298"/>
      <c r="I143" s="260">
        <f t="shared" si="12"/>
        <v>0</v>
      </c>
    </row>
    <row r="144" spans="2:9">
      <c r="B144" s="590"/>
      <c r="C144" s="581"/>
      <c r="D144" s="584"/>
      <c r="E144" s="256"/>
      <c r="F144" s="257"/>
      <c r="G144" s="258"/>
      <c r="H144" s="298"/>
      <c r="I144" s="260">
        <f t="shared" si="12"/>
        <v>0</v>
      </c>
    </row>
    <row r="145" spans="2:9">
      <c r="B145" s="590"/>
      <c r="C145" s="581"/>
      <c r="D145" s="584"/>
      <c r="E145" s="256"/>
      <c r="F145" s="257"/>
      <c r="G145" s="258"/>
      <c r="H145" s="298"/>
      <c r="I145" s="260">
        <f t="shared" si="12"/>
        <v>0</v>
      </c>
    </row>
    <row r="146" spans="2:9">
      <c r="B146" s="590"/>
      <c r="C146" s="581"/>
      <c r="D146" s="584"/>
      <c r="E146" s="256"/>
      <c r="F146" s="257"/>
      <c r="G146" s="258"/>
      <c r="H146" s="298"/>
      <c r="I146" s="260">
        <f t="shared" si="12"/>
        <v>0</v>
      </c>
    </row>
    <row r="147" spans="2:9" ht="14.25" thickBot="1">
      <c r="B147" s="590"/>
      <c r="C147" s="581"/>
      <c r="D147" s="584"/>
      <c r="E147" s="261"/>
      <c r="F147" s="262"/>
      <c r="G147" s="263"/>
      <c r="H147" s="264"/>
      <c r="I147" s="265">
        <f t="shared" si="12"/>
        <v>0</v>
      </c>
    </row>
    <row r="148" spans="2:9" ht="15" thickTop="1" thickBot="1">
      <c r="B148" s="591"/>
      <c r="C148" s="582"/>
      <c r="D148" s="585"/>
      <c r="E148" s="266"/>
      <c r="F148" s="267"/>
      <c r="G148" s="268"/>
      <c r="H148" s="269"/>
      <c r="I148" s="270">
        <f>SUM(I142:I147)</f>
        <v>0</v>
      </c>
    </row>
    <row r="149" spans="2:9" ht="27" customHeight="1" thickBot="1">
      <c r="B149" s="586" t="s">
        <v>72</v>
      </c>
      <c r="C149" s="587"/>
      <c r="D149" s="315">
        <f>SUM(D100:D148,D60:D92)</f>
        <v>8502950</v>
      </c>
      <c r="E149" s="316"/>
      <c r="F149" s="317"/>
      <c r="G149" s="318"/>
      <c r="H149" s="318"/>
      <c r="I149" s="319"/>
    </row>
    <row r="150" spans="2:9" ht="21.75" customHeight="1">
      <c r="B150" s="320" t="s">
        <v>262</v>
      </c>
      <c r="C150" s="321"/>
      <c r="D150" s="321"/>
      <c r="E150" s="321"/>
      <c r="F150" s="322"/>
      <c r="G150" s="111"/>
      <c r="H150" s="111"/>
      <c r="I150" s="322"/>
    </row>
  </sheetData>
  <sheetProtection formatCells="0" formatRows="0" insertRows="0"/>
  <mergeCells count="52">
    <mergeCell ref="C128:C134"/>
    <mergeCell ref="D128:D134"/>
    <mergeCell ref="C100:C106"/>
    <mergeCell ref="C107:C113"/>
    <mergeCell ref="C114:C120"/>
    <mergeCell ref="D100:D106"/>
    <mergeCell ref="D107:D113"/>
    <mergeCell ref="D114:D120"/>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B58:I58"/>
    <mergeCell ref="C50:C51"/>
    <mergeCell ref="I50:I51"/>
    <mergeCell ref="E50:H51"/>
    <mergeCell ref="H57:I57"/>
    <mergeCell ref="C142:C148"/>
    <mergeCell ref="D142:D148"/>
    <mergeCell ref="B149:C149"/>
    <mergeCell ref="C60:C70"/>
    <mergeCell ref="D60:D70"/>
    <mergeCell ref="C82:C92"/>
    <mergeCell ref="D82:D92"/>
    <mergeCell ref="C121:C127"/>
    <mergeCell ref="D121:D127"/>
    <mergeCell ref="B59:B148"/>
    <mergeCell ref="C71:C81"/>
    <mergeCell ref="D71:D81"/>
    <mergeCell ref="C93:C99"/>
    <mergeCell ref="D93:D99"/>
    <mergeCell ref="C135:C141"/>
    <mergeCell ref="D135:D141"/>
  </mergeCells>
  <phoneticPr fontId="7"/>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showGridLines="0" view="pageBreakPreview" topLeftCell="A8" zoomScale="85" zoomScaleNormal="85" zoomScaleSheetLayoutView="85" zoomScalePageLayoutView="55" workbookViewId="0">
      <selection activeCell="E10" sqref="E10"/>
    </sheetView>
  </sheetViews>
  <sheetFormatPr defaultColWidth="9" defaultRowHeight="13.5"/>
  <cols>
    <col min="1" max="1" width="2.25" customWidth="1"/>
    <col min="2" max="2" width="5" customWidth="1"/>
    <col min="3" max="4" width="34.375" customWidth="1"/>
    <col min="5" max="5" width="41.25" customWidth="1"/>
  </cols>
  <sheetData>
    <row r="1" spans="1:8">
      <c r="A1" s="1" t="s">
        <v>194</v>
      </c>
      <c r="E1" s="2" t="s">
        <v>153</v>
      </c>
    </row>
    <row r="2" spans="1:8" ht="15">
      <c r="B2" s="621" t="s">
        <v>73</v>
      </c>
      <c r="C2" s="621"/>
      <c r="D2" s="621"/>
      <c r="E2" s="621"/>
      <c r="F2" s="1"/>
      <c r="G2" s="1"/>
      <c r="H2" s="1"/>
    </row>
    <row r="3" spans="1:8" ht="14.25" thickBot="1">
      <c r="B3" s="1"/>
      <c r="C3" s="1"/>
      <c r="D3" s="1"/>
      <c r="E3" s="16"/>
      <c r="F3" s="1"/>
      <c r="G3" s="1"/>
      <c r="H3" s="1"/>
    </row>
    <row r="4" spans="1:8" ht="28.9" customHeight="1" thickBot="1">
      <c r="B4" s="38" t="s">
        <v>74</v>
      </c>
      <c r="C4" s="39" t="s">
        <v>222</v>
      </c>
      <c r="D4" s="39" t="s">
        <v>75</v>
      </c>
      <c r="E4" s="39" t="s">
        <v>76</v>
      </c>
      <c r="F4" s="1"/>
      <c r="G4" s="1"/>
      <c r="H4" s="1"/>
    </row>
    <row r="5" spans="1:8" ht="35.25" customHeight="1">
      <c r="B5" s="40">
        <v>1</v>
      </c>
      <c r="C5" s="41"/>
      <c r="D5" s="41"/>
      <c r="E5" s="41"/>
      <c r="F5" s="1"/>
      <c r="G5" s="1"/>
      <c r="H5" s="1"/>
    </row>
    <row r="6" spans="1:8" ht="35.25" customHeight="1">
      <c r="B6" s="36">
        <f>B5+1</f>
        <v>2</v>
      </c>
      <c r="C6" s="42"/>
      <c r="D6" s="42"/>
      <c r="E6" s="42"/>
      <c r="F6" s="1"/>
      <c r="G6" s="1"/>
      <c r="H6" s="1"/>
    </row>
    <row r="7" spans="1:8" ht="35.25" customHeight="1">
      <c r="B7" s="36">
        <f t="shared" ref="B7:B24" si="0">B6+1</f>
        <v>3</v>
      </c>
      <c r="C7" s="42"/>
      <c r="D7" s="42"/>
      <c r="E7" s="42"/>
      <c r="F7" s="1"/>
      <c r="G7" s="1"/>
      <c r="H7" s="1"/>
    </row>
    <row r="8" spans="1:8" ht="35.25" customHeight="1">
      <c r="B8" s="36">
        <f t="shared" si="0"/>
        <v>4</v>
      </c>
      <c r="C8" s="42"/>
      <c r="D8" s="42"/>
      <c r="E8" s="42"/>
      <c r="F8" s="1"/>
      <c r="G8" s="1"/>
      <c r="H8" s="1"/>
    </row>
    <row r="9" spans="1:8" ht="35.25" customHeight="1">
      <c r="B9" s="36">
        <f t="shared" si="0"/>
        <v>5</v>
      </c>
      <c r="C9" s="42"/>
      <c r="D9" s="42"/>
      <c r="E9" s="42"/>
      <c r="F9" s="1"/>
      <c r="G9" s="1"/>
      <c r="H9" s="1"/>
    </row>
    <row r="10" spans="1:8" ht="35.25" customHeight="1">
      <c r="B10" s="36">
        <f t="shared" si="0"/>
        <v>6</v>
      </c>
      <c r="C10" s="42"/>
      <c r="D10" s="42"/>
      <c r="E10" s="42"/>
      <c r="F10" s="1"/>
      <c r="G10" s="1"/>
      <c r="H10" s="1"/>
    </row>
    <row r="11" spans="1:8" ht="35.25" customHeight="1">
      <c r="B11" s="36">
        <f t="shared" si="0"/>
        <v>7</v>
      </c>
      <c r="C11" s="42"/>
      <c r="D11" s="42"/>
      <c r="E11" s="42"/>
      <c r="F11" s="1"/>
      <c r="G11" s="1"/>
      <c r="H11" s="1"/>
    </row>
    <row r="12" spans="1:8" ht="35.25" customHeight="1">
      <c r="B12" s="36">
        <f t="shared" si="0"/>
        <v>8</v>
      </c>
      <c r="C12" s="42"/>
      <c r="D12" s="42"/>
      <c r="E12" s="42"/>
      <c r="F12" s="1"/>
      <c r="G12" s="1"/>
      <c r="H12" s="1"/>
    </row>
    <row r="13" spans="1:8" ht="35.25" customHeight="1">
      <c r="B13" s="36">
        <f t="shared" si="0"/>
        <v>9</v>
      </c>
      <c r="C13" s="42"/>
      <c r="D13" s="42"/>
      <c r="E13" s="42"/>
      <c r="F13" s="1"/>
      <c r="G13" s="1"/>
      <c r="H13" s="1"/>
    </row>
    <row r="14" spans="1:8" ht="35.25" customHeight="1">
      <c r="B14" s="36">
        <f t="shared" si="0"/>
        <v>10</v>
      </c>
      <c r="C14" s="42"/>
      <c r="D14" s="42"/>
      <c r="E14" s="42"/>
      <c r="F14" s="1"/>
      <c r="G14" s="1"/>
      <c r="H14" s="1"/>
    </row>
    <row r="15" spans="1:8" ht="35.25" customHeight="1">
      <c r="B15" s="36">
        <f t="shared" si="0"/>
        <v>11</v>
      </c>
      <c r="C15" s="42"/>
      <c r="D15" s="42"/>
      <c r="E15" s="42"/>
      <c r="F15" s="1"/>
      <c r="G15" s="1"/>
      <c r="H15" s="1"/>
    </row>
    <row r="16" spans="1:8" ht="35.25" customHeight="1">
      <c r="B16" s="36">
        <f t="shared" si="0"/>
        <v>12</v>
      </c>
      <c r="C16" s="42"/>
      <c r="D16" s="42"/>
      <c r="E16" s="42"/>
      <c r="F16" s="1"/>
      <c r="G16" s="1"/>
      <c r="H16" s="1"/>
    </row>
    <row r="17" spans="2:8" ht="35.25" customHeight="1">
      <c r="B17" s="36">
        <f t="shared" si="0"/>
        <v>13</v>
      </c>
      <c r="C17" s="42"/>
      <c r="D17" s="42"/>
      <c r="E17" s="42"/>
      <c r="F17" s="1"/>
      <c r="G17" s="1"/>
      <c r="H17" s="1"/>
    </row>
    <row r="18" spans="2:8" ht="35.25" customHeight="1">
      <c r="B18" s="36">
        <f t="shared" si="0"/>
        <v>14</v>
      </c>
      <c r="C18" s="42"/>
      <c r="D18" s="42"/>
      <c r="E18" s="42"/>
      <c r="F18" s="1"/>
      <c r="G18" s="1"/>
      <c r="H18" s="1"/>
    </row>
    <row r="19" spans="2:8" ht="35.25" customHeight="1">
      <c r="B19" s="36">
        <f t="shared" si="0"/>
        <v>15</v>
      </c>
      <c r="C19" s="42"/>
      <c r="D19" s="42"/>
      <c r="E19" s="42"/>
      <c r="F19" s="1"/>
      <c r="G19" s="1"/>
      <c r="H19" s="1"/>
    </row>
    <row r="20" spans="2:8" ht="35.25" customHeight="1">
      <c r="B20" s="36">
        <f t="shared" si="0"/>
        <v>16</v>
      </c>
      <c r="C20" s="42"/>
      <c r="D20" s="42"/>
      <c r="E20" s="42"/>
      <c r="F20" s="1"/>
      <c r="G20" s="1"/>
      <c r="H20" s="1"/>
    </row>
    <row r="21" spans="2:8" ht="35.25" customHeight="1">
      <c r="B21" s="36">
        <f t="shared" si="0"/>
        <v>17</v>
      </c>
      <c r="C21" s="42"/>
      <c r="D21" s="42"/>
      <c r="E21" s="42"/>
      <c r="F21" s="1"/>
      <c r="G21" s="1"/>
      <c r="H21" s="1"/>
    </row>
    <row r="22" spans="2:8" ht="35.25" customHeight="1">
      <c r="B22" s="36">
        <f t="shared" si="0"/>
        <v>18</v>
      </c>
      <c r="C22" s="42"/>
      <c r="D22" s="42"/>
      <c r="E22" s="42"/>
      <c r="F22" s="1"/>
      <c r="G22" s="1"/>
      <c r="H22" s="1"/>
    </row>
    <row r="23" spans="2:8" ht="35.25" customHeight="1">
      <c r="B23" s="36">
        <f t="shared" si="0"/>
        <v>19</v>
      </c>
      <c r="C23" s="42"/>
      <c r="D23" s="42"/>
      <c r="E23" s="42"/>
      <c r="F23" s="1"/>
      <c r="G23" s="1"/>
      <c r="H23" s="1"/>
    </row>
    <row r="24" spans="2:8" ht="35.25" customHeight="1" thickBot="1">
      <c r="B24" s="43">
        <f t="shared" si="0"/>
        <v>20</v>
      </c>
      <c r="C24" s="44"/>
      <c r="D24" s="44"/>
      <c r="E24" s="44"/>
      <c r="F24" s="1"/>
      <c r="G24" s="1"/>
      <c r="H24" s="1"/>
    </row>
    <row r="25" spans="2:8" ht="7.15" customHeight="1">
      <c r="B25" s="6"/>
      <c r="C25" s="6"/>
      <c r="D25" s="6"/>
      <c r="E25" s="6"/>
      <c r="F25" s="1"/>
      <c r="G25" s="1"/>
      <c r="H25" s="1"/>
    </row>
    <row r="26" spans="2:8">
      <c r="B26" s="45"/>
      <c r="C26" s="1"/>
      <c r="D26" s="1"/>
      <c r="E26" s="1"/>
      <c r="F26" s="1"/>
      <c r="G26" s="1"/>
      <c r="H26" s="1"/>
    </row>
    <row r="27" spans="2:8">
      <c r="B27" s="3"/>
      <c r="C27" s="1"/>
      <c r="D27" s="1"/>
      <c r="E27" s="1"/>
      <c r="F27" s="1"/>
      <c r="G27" s="1"/>
      <c r="H27" s="1"/>
    </row>
    <row r="28" spans="2:8">
      <c r="B28" s="4"/>
      <c r="C28" s="1"/>
      <c r="D28" s="1"/>
      <c r="E28" s="1"/>
      <c r="F28" s="1"/>
      <c r="G28" s="1"/>
      <c r="H28" s="1"/>
    </row>
    <row r="29" spans="2:8">
      <c r="B29" s="1"/>
      <c r="C29" s="1"/>
      <c r="D29" s="1"/>
      <c r="E29" s="1"/>
      <c r="F29" s="1"/>
      <c r="G29" s="1"/>
      <c r="H29" s="1"/>
    </row>
    <row r="30" spans="2:8">
      <c r="B30" s="1"/>
      <c r="C30" s="1"/>
      <c r="D30" s="1"/>
      <c r="E30" s="1"/>
      <c r="F30" s="1"/>
      <c r="G30" s="1"/>
      <c r="H30" s="1"/>
    </row>
    <row r="31" spans="2:8">
      <c r="B31" s="1"/>
      <c r="C31" s="1"/>
      <c r="D31" s="1"/>
      <c r="E31" s="1"/>
      <c r="F31" s="1"/>
      <c r="G31" s="1"/>
      <c r="H31" s="1"/>
    </row>
    <row r="32" spans="2:8">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sheetData>
  <sheetProtection formatCell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2"/>
  <sheetViews>
    <sheetView showGridLines="0" view="pageBreakPreview" zoomScale="85" zoomScaleNormal="70" zoomScaleSheetLayoutView="85" zoomScalePageLayoutView="55" workbookViewId="0">
      <selection activeCell="E10" sqref="E10"/>
    </sheetView>
  </sheetViews>
  <sheetFormatPr defaultColWidth="9" defaultRowHeight="13.5"/>
  <cols>
    <col min="1" max="1" width="2" customWidth="1"/>
    <col min="2" max="3" width="7.75" customWidth="1"/>
    <col min="4" max="8" width="17.25" customWidth="1"/>
    <col min="9" max="9" width="15" customWidth="1"/>
  </cols>
  <sheetData>
    <row r="1" spans="1:12">
      <c r="A1" s="1" t="s">
        <v>194</v>
      </c>
      <c r="I1" s="2" t="s">
        <v>154</v>
      </c>
    </row>
    <row r="2" spans="1:12" ht="15">
      <c r="A2" s="1"/>
      <c r="B2" s="621" t="s">
        <v>77</v>
      </c>
      <c r="C2" s="621"/>
      <c r="D2" s="621"/>
      <c r="E2" s="621"/>
      <c r="F2" s="621"/>
      <c r="G2" s="621"/>
      <c r="H2" s="621"/>
      <c r="I2" s="621"/>
      <c r="J2" s="1"/>
      <c r="K2" s="1"/>
      <c r="L2" s="1"/>
    </row>
    <row r="3" spans="1:12" ht="15">
      <c r="A3" s="1"/>
      <c r="B3" s="46"/>
      <c r="C3" s="46"/>
      <c r="D3" s="46"/>
      <c r="E3" s="46"/>
      <c r="F3" s="46"/>
      <c r="G3" s="46"/>
      <c r="H3" s="46"/>
      <c r="I3" s="46"/>
      <c r="J3" s="1"/>
      <c r="K3" s="1"/>
      <c r="L3" s="1"/>
    </row>
    <row r="4" spans="1:12" ht="21.75" customHeight="1">
      <c r="A4" s="1"/>
      <c r="B4" s="84" t="s">
        <v>78</v>
      </c>
      <c r="C4" s="622"/>
      <c r="D4" s="622"/>
      <c r="E4" s="622"/>
      <c r="F4" s="1" t="s">
        <v>223</v>
      </c>
      <c r="G4" s="1"/>
      <c r="H4" s="1"/>
      <c r="I4" s="1"/>
      <c r="J4" s="1"/>
      <c r="K4" s="1"/>
      <c r="L4" s="1"/>
    </row>
    <row r="5" spans="1:12" ht="14.25" thickBot="1">
      <c r="A5" s="1"/>
      <c r="B5" s="1"/>
      <c r="C5" s="1"/>
      <c r="D5" s="1"/>
      <c r="E5" s="5"/>
      <c r="F5" s="1"/>
      <c r="G5" s="1"/>
      <c r="H5" s="1"/>
      <c r="I5" s="1"/>
      <c r="J5" s="1"/>
      <c r="K5" s="1"/>
      <c r="L5" s="1"/>
    </row>
    <row r="6" spans="1:12" ht="39" customHeight="1" thickBot="1">
      <c r="A6" s="1"/>
      <c r="B6" s="37" t="s">
        <v>79</v>
      </c>
      <c r="C6" s="47" t="s">
        <v>80</v>
      </c>
      <c r="D6" s="33" t="s">
        <v>81</v>
      </c>
      <c r="E6" s="33" t="s">
        <v>82</v>
      </c>
      <c r="F6" s="48" t="s">
        <v>83</v>
      </c>
      <c r="G6" s="33" t="s">
        <v>84</v>
      </c>
      <c r="H6" s="33" t="s">
        <v>85</v>
      </c>
      <c r="I6" s="48" t="s">
        <v>86</v>
      </c>
      <c r="J6" s="1"/>
      <c r="K6" s="1"/>
      <c r="L6" s="1"/>
    </row>
    <row r="7" spans="1:12" ht="49.5" customHeight="1">
      <c r="A7" s="1"/>
      <c r="B7" s="50">
        <v>43466</v>
      </c>
      <c r="C7" s="51" t="s">
        <v>87</v>
      </c>
      <c r="D7" s="52"/>
      <c r="E7" s="53"/>
      <c r="F7" s="52"/>
      <c r="G7" s="52"/>
      <c r="H7" s="52"/>
      <c r="I7" s="52"/>
      <c r="J7" s="1"/>
      <c r="K7" s="1"/>
      <c r="L7" s="1"/>
    </row>
    <row r="8" spans="1:12" ht="49.5" customHeight="1">
      <c r="A8" s="1"/>
      <c r="B8" s="54"/>
      <c r="C8" s="55"/>
      <c r="D8" s="56"/>
      <c r="E8" s="57"/>
      <c r="F8" s="56"/>
      <c r="G8" s="56"/>
      <c r="H8" s="56"/>
      <c r="I8" s="56"/>
      <c r="J8" s="1"/>
      <c r="K8" s="1"/>
      <c r="L8" s="1"/>
    </row>
    <row r="9" spans="1:12" ht="49.5" customHeight="1">
      <c r="A9" s="1"/>
      <c r="B9" s="54"/>
      <c r="C9" s="55"/>
      <c r="D9" s="56"/>
      <c r="E9" s="57"/>
      <c r="F9" s="56"/>
      <c r="G9" s="56"/>
      <c r="H9" s="56"/>
      <c r="I9" s="56"/>
      <c r="J9" s="1"/>
      <c r="K9" s="1"/>
      <c r="L9" s="1"/>
    </row>
    <row r="10" spans="1:12" ht="49.5" customHeight="1">
      <c r="A10" s="1"/>
      <c r="B10" s="54"/>
      <c r="C10" s="55"/>
      <c r="D10" s="56"/>
      <c r="E10" s="57"/>
      <c r="F10" s="56"/>
      <c r="G10" s="56"/>
      <c r="H10" s="56"/>
      <c r="I10" s="56"/>
      <c r="J10" s="1"/>
      <c r="K10" s="1"/>
      <c r="L10" s="1"/>
    </row>
    <row r="11" spans="1:12" ht="49.5" customHeight="1">
      <c r="A11" s="1"/>
      <c r="B11" s="54"/>
      <c r="C11" s="55"/>
      <c r="D11" s="56"/>
      <c r="E11" s="57"/>
      <c r="F11" s="56"/>
      <c r="G11" s="56"/>
      <c r="H11" s="56"/>
      <c r="I11" s="56"/>
      <c r="J11" s="1"/>
      <c r="K11" s="1"/>
      <c r="L11" s="1"/>
    </row>
    <row r="12" spans="1:12" ht="49.5" customHeight="1">
      <c r="A12" s="1"/>
      <c r="B12" s="54"/>
      <c r="C12" s="55"/>
      <c r="D12" s="56"/>
      <c r="E12" s="57"/>
      <c r="F12" s="56"/>
      <c r="G12" s="56"/>
      <c r="H12" s="56"/>
      <c r="I12" s="56"/>
      <c r="J12" s="1"/>
      <c r="K12" s="1"/>
      <c r="L12" s="1"/>
    </row>
    <row r="13" spans="1:12" ht="49.5" customHeight="1">
      <c r="A13" s="1"/>
      <c r="B13" s="54"/>
      <c r="C13" s="55"/>
      <c r="D13" s="56"/>
      <c r="E13" s="57"/>
      <c r="F13" s="56"/>
      <c r="G13" s="56"/>
      <c r="H13" s="56"/>
      <c r="I13" s="56"/>
      <c r="J13" s="1"/>
      <c r="K13" s="1"/>
      <c r="L13" s="1"/>
    </row>
    <row r="14" spans="1:12" ht="49.5" customHeight="1">
      <c r="A14" s="1"/>
      <c r="B14" s="54"/>
      <c r="C14" s="55"/>
      <c r="D14" s="56"/>
      <c r="E14" s="57"/>
      <c r="F14" s="56"/>
      <c r="G14" s="56"/>
      <c r="H14" s="56"/>
      <c r="I14" s="56"/>
      <c r="J14" s="1"/>
      <c r="K14" s="1"/>
      <c r="L14" s="1"/>
    </row>
    <row r="15" spans="1:12" ht="49.5" customHeight="1">
      <c r="A15" s="1"/>
      <c r="B15" s="54"/>
      <c r="C15" s="55"/>
      <c r="D15" s="56"/>
      <c r="E15" s="57"/>
      <c r="F15" s="56"/>
      <c r="G15" s="56"/>
      <c r="H15" s="56"/>
      <c r="I15" s="56"/>
      <c r="J15" s="1"/>
      <c r="K15" s="1"/>
      <c r="L15" s="1"/>
    </row>
    <row r="16" spans="1:12" ht="49.5" customHeight="1">
      <c r="A16" s="1"/>
      <c r="B16" s="54"/>
      <c r="C16" s="55"/>
      <c r="D16" s="56"/>
      <c r="E16" s="57"/>
      <c r="F16" s="56"/>
      <c r="G16" s="56"/>
      <c r="H16" s="56"/>
      <c r="I16" s="56"/>
      <c r="J16" s="1"/>
      <c r="K16" s="1"/>
      <c r="L16" s="1"/>
    </row>
    <row r="17" spans="1:12" ht="49.5" customHeight="1">
      <c r="A17" s="1"/>
      <c r="B17" s="54"/>
      <c r="C17" s="55"/>
      <c r="D17" s="56"/>
      <c r="E17" s="57"/>
      <c r="F17" s="56"/>
      <c r="G17" s="56"/>
      <c r="H17" s="56"/>
      <c r="I17" s="56"/>
      <c r="J17" s="1"/>
      <c r="K17" s="1"/>
      <c r="L17" s="1"/>
    </row>
    <row r="18" spans="1:12" ht="49.5" customHeight="1">
      <c r="A18" s="1"/>
      <c r="B18" s="54"/>
      <c r="C18" s="55"/>
      <c r="D18" s="56"/>
      <c r="E18" s="57"/>
      <c r="F18" s="56"/>
      <c r="G18" s="56"/>
      <c r="H18" s="56"/>
      <c r="I18" s="56"/>
      <c r="J18" s="1"/>
      <c r="K18" s="1"/>
      <c r="L18" s="1"/>
    </row>
    <row r="19" spans="1:12" ht="49.5" customHeight="1">
      <c r="A19" s="1"/>
      <c r="B19" s="54"/>
      <c r="C19" s="55"/>
      <c r="D19" s="56"/>
      <c r="E19" s="57"/>
      <c r="F19" s="56"/>
      <c r="G19" s="56"/>
      <c r="H19" s="56"/>
      <c r="I19" s="56"/>
      <c r="J19" s="1"/>
      <c r="K19" s="1"/>
      <c r="L19" s="1"/>
    </row>
    <row r="20" spans="1:12" ht="49.5" customHeight="1">
      <c r="A20" s="1"/>
      <c r="B20" s="54"/>
      <c r="C20" s="55"/>
      <c r="D20" s="56"/>
      <c r="E20" s="57"/>
      <c r="F20" s="56"/>
      <c r="G20" s="56"/>
      <c r="H20" s="56"/>
      <c r="I20" s="56"/>
      <c r="J20" s="1"/>
      <c r="K20" s="1"/>
      <c r="L20" s="1"/>
    </row>
    <row r="21" spans="1:12" ht="49.5" customHeight="1">
      <c r="A21" s="1"/>
      <c r="B21" s="54"/>
      <c r="C21" s="55"/>
      <c r="D21" s="56"/>
      <c r="E21" s="57"/>
      <c r="F21" s="56"/>
      <c r="G21" s="56"/>
      <c r="H21" s="56"/>
      <c r="I21" s="56"/>
      <c r="J21" s="1"/>
      <c r="K21" s="1"/>
      <c r="L21" s="1"/>
    </row>
    <row r="22" spans="1:12" ht="46.5" customHeight="1" thickBot="1">
      <c r="A22" s="1"/>
      <c r="B22" s="58"/>
      <c r="C22" s="59"/>
      <c r="D22" s="60"/>
      <c r="E22" s="60"/>
      <c r="F22" s="60"/>
      <c r="G22" s="60"/>
      <c r="H22" s="60"/>
      <c r="I22" s="60"/>
      <c r="J22" s="1"/>
      <c r="K22" s="1"/>
      <c r="L22" s="1"/>
    </row>
    <row r="23" spans="1:12">
      <c r="A23" s="1"/>
      <c r="B23" s="49" t="s">
        <v>88</v>
      </c>
      <c r="C23" s="49"/>
      <c r="D23" s="49"/>
      <c r="E23" s="49"/>
      <c r="F23" s="49"/>
      <c r="G23" s="49"/>
      <c r="H23" s="49"/>
      <c r="I23" s="49"/>
      <c r="J23" s="1"/>
      <c r="K23" s="1"/>
      <c r="L23" s="1"/>
    </row>
    <row r="24" spans="1:12">
      <c r="A24" s="1"/>
      <c r="B24" s="3"/>
      <c r="C24" s="3"/>
      <c r="D24" s="1"/>
      <c r="E24" s="1"/>
      <c r="F24" s="1"/>
      <c r="G24" s="1"/>
      <c r="H24" s="1"/>
      <c r="I24" s="1"/>
      <c r="J24" s="1"/>
      <c r="K24" s="1"/>
      <c r="L24" s="1"/>
    </row>
    <row r="25" spans="1:12">
      <c r="A25" s="1"/>
      <c r="B25" s="4"/>
      <c r="C25" s="4"/>
      <c r="D25" s="1"/>
      <c r="E25" s="1"/>
      <c r="F25" s="1"/>
      <c r="G25" s="1"/>
      <c r="H25" s="1"/>
      <c r="I25" s="1"/>
      <c r="J25" s="1"/>
      <c r="K25" s="1"/>
      <c r="L25" s="1"/>
    </row>
    <row r="26" spans="1:12">
      <c r="A26" s="1"/>
      <c r="B26" s="3"/>
      <c r="C26" s="3"/>
      <c r="D26" s="1"/>
      <c r="E26" s="1"/>
      <c r="F26" s="1"/>
      <c r="G26" s="1"/>
      <c r="H26" s="1"/>
      <c r="I26" s="1"/>
      <c r="J26" s="1"/>
      <c r="K26" s="1"/>
      <c r="L26" s="1"/>
    </row>
    <row r="27" spans="1:12">
      <c r="A27" s="1"/>
      <c r="B27" s="3"/>
      <c r="C27" s="3"/>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72" spans="8:8">
      <c r="H72" s="1"/>
    </row>
  </sheetData>
  <sheetProtection formatCells="0" formatColumns="0" formatRows="0" insertRows="0"/>
  <mergeCells count="2">
    <mergeCell ref="B2:I2"/>
    <mergeCell ref="C4:E4"/>
  </mergeCells>
  <phoneticPr fontId="7"/>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E10" sqref="E10"/>
    </sheetView>
  </sheetViews>
  <sheetFormatPr defaultColWidth="9" defaultRowHeight="13.5"/>
  <cols>
    <col min="1" max="1" width="1.625" customWidth="1"/>
    <col min="2" max="2" width="73" customWidth="1"/>
    <col min="3" max="3" width="14.125" customWidth="1"/>
    <col min="4" max="4" width="47" customWidth="1"/>
    <col min="5" max="5" width="15" customWidth="1"/>
    <col min="9" max="9" width="4.25" customWidth="1"/>
  </cols>
  <sheetData>
    <row r="1" spans="1:10">
      <c r="A1" s="1" t="s">
        <v>194</v>
      </c>
      <c r="D1" s="2" t="s">
        <v>155</v>
      </c>
    </row>
    <row r="2" spans="1:10" ht="24" customHeight="1">
      <c r="A2" s="1"/>
      <c r="B2" s="623" t="s">
        <v>89</v>
      </c>
      <c r="C2" s="623"/>
      <c r="D2" s="623"/>
      <c r="E2" s="1"/>
      <c r="F2" s="1"/>
      <c r="G2" s="1"/>
      <c r="H2" s="1"/>
      <c r="I2" s="1"/>
      <c r="J2" s="1"/>
    </row>
    <row r="3" spans="1:10" ht="15.75" customHeight="1">
      <c r="A3" s="1"/>
      <c r="B3" s="1"/>
      <c r="C3" s="1"/>
      <c r="D3" s="1"/>
      <c r="E3" s="1"/>
      <c r="F3" s="1"/>
      <c r="G3" s="1"/>
      <c r="H3" s="1"/>
      <c r="I3" s="1"/>
      <c r="J3" s="1"/>
    </row>
    <row r="4" spans="1:10" ht="18" customHeight="1">
      <c r="A4" s="1"/>
      <c r="B4" s="61"/>
      <c r="C4" s="62" t="s">
        <v>90</v>
      </c>
      <c r="D4" s="63" t="str">
        <f>'3'!B6</f>
        <v>〒</v>
      </c>
      <c r="E4" s="1"/>
      <c r="F4" s="1"/>
      <c r="G4" s="1"/>
      <c r="H4" s="1"/>
      <c r="I4" s="1"/>
      <c r="J4" s="1"/>
    </row>
    <row r="5" spans="1:10" ht="18" customHeight="1">
      <c r="A5" s="1"/>
      <c r="D5" s="63">
        <f>'3'!B7</f>
        <v>0</v>
      </c>
      <c r="E5" s="1"/>
      <c r="F5" s="1"/>
      <c r="G5" s="1"/>
      <c r="H5" s="1"/>
      <c r="I5" s="1"/>
      <c r="J5" s="1"/>
    </row>
    <row r="6" spans="1:10" ht="18" customHeight="1">
      <c r="A6" s="1"/>
      <c r="C6" s="64" t="s">
        <v>91</v>
      </c>
      <c r="D6" s="65">
        <f>'3'!G8</f>
        <v>0</v>
      </c>
      <c r="E6" s="1"/>
      <c r="F6" s="1"/>
      <c r="G6" s="1"/>
      <c r="H6" s="1"/>
      <c r="I6" s="30"/>
      <c r="J6" s="1"/>
    </row>
    <row r="7" spans="1:10" ht="18" customHeight="1">
      <c r="A7" s="1"/>
      <c r="C7" s="62" t="s">
        <v>92</v>
      </c>
      <c r="D7" s="66">
        <f>'3'!B5</f>
        <v>0</v>
      </c>
      <c r="E7" s="1"/>
      <c r="F7" s="1"/>
      <c r="G7" s="1"/>
      <c r="H7" s="1"/>
      <c r="I7" s="1"/>
      <c r="J7" s="1"/>
    </row>
    <row r="8" spans="1:10" ht="18" customHeight="1">
      <c r="A8" s="1"/>
      <c r="C8" s="62" t="s">
        <v>93</v>
      </c>
      <c r="D8" s="66">
        <f>'3'!G4</f>
        <v>0</v>
      </c>
      <c r="E8" s="1"/>
      <c r="F8" s="1"/>
      <c r="G8" s="1"/>
      <c r="H8" s="1"/>
      <c r="I8" s="1"/>
      <c r="J8" s="1"/>
    </row>
    <row r="9" spans="1:10" ht="18" customHeight="1">
      <c r="A9" s="1"/>
      <c r="C9" s="62" t="s">
        <v>180</v>
      </c>
      <c r="D9" s="66">
        <f>'3'!G5</f>
        <v>0</v>
      </c>
      <c r="E9" s="1"/>
      <c r="F9" s="1"/>
      <c r="G9" s="1"/>
      <c r="H9" s="1"/>
      <c r="I9" s="1"/>
      <c r="J9" s="1"/>
    </row>
    <row r="10" spans="1:10" ht="18" customHeight="1">
      <c r="A10" s="1"/>
      <c r="B10" s="67"/>
      <c r="C10" s="67"/>
      <c r="D10" s="68"/>
      <c r="E10" s="69"/>
      <c r="F10" s="69"/>
      <c r="G10" s="69"/>
      <c r="H10" s="1"/>
      <c r="I10" s="1"/>
      <c r="J10" s="1"/>
    </row>
    <row r="11" spans="1:10" ht="36" customHeight="1">
      <c r="A11" s="1"/>
      <c r="B11" s="624" t="s">
        <v>94</v>
      </c>
      <c r="C11" s="624"/>
      <c r="D11" s="624"/>
      <c r="E11" s="1"/>
      <c r="F11" s="1"/>
      <c r="G11" s="1"/>
      <c r="H11" s="1"/>
      <c r="I11" s="1"/>
      <c r="J11" s="1"/>
    </row>
    <row r="12" spans="1:10">
      <c r="A12" s="1"/>
      <c r="B12" s="70" t="s">
        <v>185</v>
      </c>
      <c r="C12" s="71"/>
      <c r="D12" s="71"/>
      <c r="E12" s="1"/>
      <c r="F12" s="1"/>
      <c r="G12" s="1"/>
      <c r="H12" s="1"/>
      <c r="I12" s="1"/>
      <c r="J12" s="1"/>
    </row>
    <row r="13" spans="1:10" ht="21.75" customHeight="1">
      <c r="A13" s="1"/>
      <c r="B13" s="72" t="s">
        <v>95</v>
      </c>
      <c r="C13" s="72"/>
      <c r="D13" s="72"/>
      <c r="E13" s="1"/>
      <c r="F13" s="1"/>
      <c r="G13" s="1"/>
      <c r="H13" s="1"/>
      <c r="I13" s="1"/>
      <c r="J13" s="1"/>
    </row>
    <row r="14" spans="1:10" s="32" customFormat="1" ht="24.75" customHeight="1">
      <c r="A14" s="31"/>
      <c r="B14" s="626" t="s">
        <v>96</v>
      </c>
      <c r="C14" s="627"/>
      <c r="D14" s="73" t="s">
        <v>184</v>
      </c>
      <c r="E14" s="31"/>
      <c r="F14" s="31"/>
      <c r="G14" s="31"/>
      <c r="H14" s="31"/>
      <c r="I14" s="31"/>
      <c r="J14" s="31"/>
    </row>
    <row r="15" spans="1:10" s="32" customFormat="1" ht="24.75" customHeight="1">
      <c r="A15" s="31"/>
      <c r="B15" s="626" t="s">
        <v>97</v>
      </c>
      <c r="C15" s="627"/>
      <c r="D15" s="73" t="s">
        <v>184</v>
      </c>
      <c r="E15" s="31"/>
      <c r="F15" s="31"/>
      <c r="G15" s="31"/>
      <c r="H15" s="31"/>
      <c r="I15" s="31"/>
      <c r="J15" s="31"/>
    </row>
    <row r="16" spans="1:10" s="32" customFormat="1" ht="24.75" customHeight="1">
      <c r="A16" s="31"/>
      <c r="B16" s="626" t="s">
        <v>98</v>
      </c>
      <c r="C16" s="627"/>
      <c r="D16" s="73" t="s">
        <v>184</v>
      </c>
      <c r="E16" s="31"/>
      <c r="F16" s="31"/>
      <c r="G16" s="31"/>
      <c r="H16" s="31"/>
      <c r="I16" s="31"/>
      <c r="J16" s="31"/>
    </row>
    <row r="17" spans="1:10" s="32" customFormat="1" ht="24.75" customHeight="1">
      <c r="A17" s="31"/>
      <c r="B17" s="626" t="s">
        <v>99</v>
      </c>
      <c r="C17" s="627"/>
      <c r="D17" s="73" t="s">
        <v>184</v>
      </c>
      <c r="E17" s="31"/>
      <c r="F17" s="31"/>
      <c r="G17" s="31"/>
      <c r="H17" s="31"/>
      <c r="I17" s="31"/>
      <c r="J17" s="31"/>
    </row>
    <row r="18" spans="1:10">
      <c r="A18" s="1"/>
      <c r="B18" s="625" t="s">
        <v>100</v>
      </c>
      <c r="C18" s="625"/>
      <c r="D18" s="625"/>
      <c r="E18" s="1"/>
      <c r="F18" s="1"/>
      <c r="G18" s="1"/>
      <c r="H18" s="1"/>
      <c r="I18" s="1"/>
      <c r="J18" s="1"/>
    </row>
    <row r="19" spans="1:10" ht="21.75" customHeight="1">
      <c r="A19" s="1"/>
      <c r="B19" s="72" t="s">
        <v>101</v>
      </c>
      <c r="C19" s="72"/>
      <c r="D19" s="72"/>
      <c r="E19" s="1"/>
      <c r="F19" s="1"/>
      <c r="G19" s="1"/>
      <c r="H19" s="1"/>
      <c r="I19" s="1"/>
      <c r="J19" s="1"/>
    </row>
    <row r="20" spans="1:10" s="32" customFormat="1" ht="24.75" customHeight="1">
      <c r="A20" s="31"/>
      <c r="B20" s="626" t="s">
        <v>102</v>
      </c>
      <c r="C20" s="627"/>
      <c r="D20" s="73" t="s">
        <v>184</v>
      </c>
      <c r="E20" s="31"/>
      <c r="F20" s="31"/>
      <c r="G20" s="31"/>
      <c r="H20" s="31"/>
      <c r="I20" s="31"/>
      <c r="J20" s="31"/>
    </row>
    <row r="21" spans="1:10" s="32" customFormat="1" ht="24.75" customHeight="1">
      <c r="A21" s="31"/>
      <c r="B21" s="626" t="s">
        <v>103</v>
      </c>
      <c r="C21" s="627"/>
      <c r="D21" s="73" t="s">
        <v>184</v>
      </c>
      <c r="E21" s="31"/>
      <c r="F21" s="31"/>
      <c r="G21" s="31"/>
      <c r="H21" s="31"/>
      <c r="I21" s="31"/>
      <c r="J21" s="31"/>
    </row>
    <row r="22" spans="1:10" ht="21.75" customHeight="1">
      <c r="A22" s="1"/>
      <c r="B22" s="72" t="s">
        <v>104</v>
      </c>
      <c r="C22" s="72"/>
      <c r="D22" s="72"/>
      <c r="E22" s="1"/>
      <c r="F22" s="1"/>
      <c r="G22" s="1"/>
      <c r="H22" s="1"/>
      <c r="I22" s="1"/>
      <c r="J22" s="1"/>
    </row>
    <row r="23" spans="1:10" s="32" customFormat="1" ht="24.75" customHeight="1">
      <c r="A23" s="31"/>
      <c r="B23" s="626" t="s">
        <v>105</v>
      </c>
      <c r="C23" s="627"/>
      <c r="D23" s="73" t="s">
        <v>184</v>
      </c>
      <c r="E23" s="31"/>
      <c r="F23" s="31"/>
      <c r="G23" s="31"/>
      <c r="H23" s="31"/>
      <c r="I23" s="31"/>
      <c r="J23" s="31"/>
    </row>
    <row r="24" spans="1:10" s="32" customFormat="1" ht="24.75" customHeight="1">
      <c r="A24" s="31"/>
      <c r="B24" s="626" t="s">
        <v>106</v>
      </c>
      <c r="C24" s="627"/>
      <c r="D24" s="73" t="s">
        <v>184</v>
      </c>
      <c r="E24" s="31"/>
      <c r="F24" s="31"/>
      <c r="G24" s="31"/>
      <c r="H24" s="31"/>
      <c r="I24" s="31"/>
      <c r="J24" s="31"/>
    </row>
    <row r="25" spans="1:10" s="32" customFormat="1" ht="24.75" customHeight="1">
      <c r="A25" s="31"/>
      <c r="B25" s="626" t="s">
        <v>107</v>
      </c>
      <c r="C25" s="627"/>
      <c r="D25" s="73" t="s">
        <v>184</v>
      </c>
      <c r="E25" s="31"/>
      <c r="F25" s="31"/>
      <c r="G25" s="31"/>
      <c r="H25" s="31"/>
      <c r="I25" s="31"/>
      <c r="J25" s="31"/>
    </row>
    <row r="26" spans="1:10" ht="21.75" customHeight="1">
      <c r="A26" s="1"/>
      <c r="B26" s="72" t="s">
        <v>108</v>
      </c>
      <c r="C26" s="72"/>
      <c r="D26" s="72"/>
      <c r="E26" s="1"/>
      <c r="F26" s="1"/>
      <c r="G26" s="1"/>
      <c r="H26" s="1"/>
      <c r="I26" s="1"/>
      <c r="J26" s="1"/>
    </row>
    <row r="27" spans="1:10" s="32" customFormat="1" ht="24.75" customHeight="1">
      <c r="A27" s="31"/>
      <c r="B27" s="626" t="s">
        <v>109</v>
      </c>
      <c r="C27" s="627"/>
      <c r="D27" s="73" t="s">
        <v>184</v>
      </c>
      <c r="E27" s="31"/>
      <c r="F27" s="31"/>
      <c r="G27" s="31"/>
      <c r="H27" s="31"/>
      <c r="I27" s="31"/>
      <c r="J27" s="31"/>
    </row>
    <row r="28" spans="1:10" s="32" customFormat="1" ht="24.75" customHeight="1">
      <c r="A28" s="31"/>
      <c r="B28" s="626" t="s">
        <v>110</v>
      </c>
      <c r="C28" s="627"/>
      <c r="D28" s="73" t="s">
        <v>184</v>
      </c>
      <c r="E28" s="31"/>
      <c r="F28" s="31"/>
      <c r="G28" s="31"/>
      <c r="H28" s="31"/>
      <c r="I28" s="31"/>
      <c r="J28" s="31"/>
    </row>
    <row r="29" spans="1:10" s="32" customFormat="1" ht="24.75" customHeight="1">
      <c r="A29" s="31"/>
      <c r="B29" s="626" t="s">
        <v>111</v>
      </c>
      <c r="C29" s="627"/>
      <c r="D29" s="73" t="s">
        <v>184</v>
      </c>
      <c r="E29" s="31"/>
      <c r="F29" s="31"/>
      <c r="G29" s="31"/>
      <c r="H29" s="31"/>
      <c r="I29" s="31"/>
      <c r="J29" s="31"/>
    </row>
    <row r="30" spans="1:10" s="32" customFormat="1" ht="24.75" customHeight="1">
      <c r="A30" s="31"/>
      <c r="B30" s="626" t="s">
        <v>112</v>
      </c>
      <c r="C30" s="627"/>
      <c r="D30" s="73" t="s">
        <v>184</v>
      </c>
      <c r="E30" s="31"/>
      <c r="F30" s="31"/>
      <c r="G30" s="31"/>
      <c r="H30" s="31"/>
      <c r="I30" s="31"/>
      <c r="J30" s="31"/>
    </row>
    <row r="31" spans="1:10" ht="21.75" customHeight="1">
      <c r="A31" s="1"/>
      <c r="B31" s="72" t="s">
        <v>113</v>
      </c>
      <c r="C31" s="72"/>
      <c r="D31" s="72"/>
      <c r="E31" s="1"/>
      <c r="F31" s="1"/>
      <c r="G31" s="1"/>
      <c r="H31" s="1"/>
      <c r="I31" s="1"/>
      <c r="J31" s="1"/>
    </row>
    <row r="32" spans="1:10" s="32" customFormat="1" ht="24.75" customHeight="1">
      <c r="A32" s="31"/>
      <c r="B32" s="626" t="s">
        <v>114</v>
      </c>
      <c r="C32" s="627"/>
      <c r="D32" s="73" t="s">
        <v>184</v>
      </c>
      <c r="E32" s="31"/>
      <c r="F32" s="31"/>
      <c r="G32" s="31"/>
      <c r="H32" s="31"/>
      <c r="I32" s="31"/>
      <c r="J32" s="31"/>
    </row>
    <row r="33" spans="1:10" s="32" customFormat="1" ht="24.75" customHeight="1">
      <c r="A33" s="31"/>
      <c r="B33" s="626" t="s">
        <v>115</v>
      </c>
      <c r="C33" s="627"/>
      <c r="D33" s="73" t="s">
        <v>184</v>
      </c>
      <c r="E33" s="31"/>
      <c r="F33" s="31"/>
      <c r="G33" s="31"/>
      <c r="H33" s="31"/>
      <c r="I33" s="31"/>
      <c r="J33" s="31"/>
    </row>
    <row r="34" spans="1:10" s="32" customFormat="1" ht="24.75" customHeight="1">
      <c r="A34" s="31"/>
      <c r="B34" s="626" t="s">
        <v>116</v>
      </c>
      <c r="C34" s="627"/>
      <c r="D34" s="73" t="s">
        <v>184</v>
      </c>
      <c r="E34" s="31"/>
      <c r="F34" s="31"/>
      <c r="G34" s="31"/>
      <c r="H34" s="31"/>
      <c r="I34" s="31"/>
      <c r="J34" s="31"/>
    </row>
    <row r="35" spans="1:10" s="32" customFormat="1" ht="24.75" customHeight="1">
      <c r="A35" s="31"/>
      <c r="B35" s="626" t="s">
        <v>117</v>
      </c>
      <c r="C35" s="627"/>
      <c r="D35" s="73" t="s">
        <v>184</v>
      </c>
      <c r="E35" s="31"/>
      <c r="F35" s="31"/>
      <c r="G35" s="31"/>
      <c r="H35" s="31"/>
      <c r="I35" s="31"/>
      <c r="J35" s="31"/>
    </row>
    <row r="36" spans="1:10" ht="21.75" customHeight="1">
      <c r="A36" s="1"/>
      <c r="B36" s="72" t="s">
        <v>118</v>
      </c>
      <c r="C36" s="72"/>
      <c r="D36" s="1"/>
      <c r="E36" s="1"/>
      <c r="F36" s="1"/>
      <c r="G36" s="1"/>
      <c r="H36" s="1"/>
      <c r="I36" s="1"/>
      <c r="J36" s="1"/>
    </row>
    <row r="37" spans="1:10" s="32" customFormat="1" ht="24.75" customHeight="1">
      <c r="A37" s="31"/>
      <c r="B37" s="626" t="s">
        <v>119</v>
      </c>
      <c r="C37" s="627"/>
      <c r="D37" s="73" t="s">
        <v>181</v>
      </c>
      <c r="E37" s="31"/>
      <c r="F37" s="31"/>
      <c r="G37" s="31"/>
      <c r="H37" s="31"/>
      <c r="I37" s="31"/>
      <c r="J37" s="31"/>
    </row>
    <row r="38" spans="1:10" s="32" customFormat="1" ht="24.75" customHeight="1">
      <c r="A38" s="31"/>
      <c r="B38" s="626" t="s">
        <v>120</v>
      </c>
      <c r="C38" s="627"/>
      <c r="D38" s="73" t="s">
        <v>181</v>
      </c>
      <c r="E38" s="31"/>
      <c r="F38" s="31"/>
      <c r="G38" s="31"/>
      <c r="H38" s="31"/>
      <c r="I38" s="31"/>
      <c r="J38" s="31"/>
    </row>
    <row r="39" spans="1:10" s="32" customFormat="1" ht="24.75" customHeight="1">
      <c r="A39" s="31"/>
      <c r="B39" s="626" t="s">
        <v>121</v>
      </c>
      <c r="C39" s="627"/>
      <c r="D39" s="73" t="s">
        <v>181</v>
      </c>
      <c r="E39" s="31"/>
      <c r="F39" s="31"/>
      <c r="G39" s="31"/>
      <c r="H39" s="31"/>
      <c r="I39" s="31"/>
      <c r="J39" s="31"/>
    </row>
    <row r="40" spans="1:10" ht="21.75" customHeight="1">
      <c r="A40" s="1"/>
      <c r="B40" s="72" t="s">
        <v>122</v>
      </c>
      <c r="C40" s="72"/>
      <c r="D40" s="1"/>
      <c r="E40" s="1"/>
      <c r="F40" s="1"/>
      <c r="G40" s="1"/>
      <c r="H40" s="1"/>
      <c r="I40" s="1"/>
      <c r="J40" s="1"/>
    </row>
    <row r="41" spans="1:10" s="32" customFormat="1" ht="24.75" customHeight="1">
      <c r="A41" s="31"/>
      <c r="B41" s="626" t="s">
        <v>123</v>
      </c>
      <c r="C41" s="627"/>
      <c r="D41" s="73" t="s">
        <v>184</v>
      </c>
      <c r="E41" s="31"/>
      <c r="F41" s="31"/>
      <c r="G41" s="31"/>
      <c r="H41" s="31"/>
      <c r="I41" s="31"/>
      <c r="J41" s="31"/>
    </row>
    <row r="42" spans="1:10" s="32" customFormat="1" ht="24.75" customHeight="1">
      <c r="A42" s="31"/>
      <c r="B42" s="626" t="s">
        <v>124</v>
      </c>
      <c r="C42" s="627"/>
      <c r="D42" s="73" t="s">
        <v>184</v>
      </c>
      <c r="E42" s="31"/>
      <c r="F42" s="31"/>
      <c r="G42" s="31"/>
      <c r="H42" s="31"/>
      <c r="I42" s="31"/>
      <c r="J42" s="3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447675</xdr:colOff>
                    <xdr:row>36</xdr:row>
                    <xdr:rowOff>47625</xdr:rowOff>
                  </from>
                  <to>
                    <xdr:col>3</xdr:col>
                    <xdr:colOff>666750</xdr:colOff>
                    <xdr:row>36</xdr:row>
                    <xdr:rowOff>295275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1266825</xdr:colOff>
                    <xdr:row>36</xdr:row>
                    <xdr:rowOff>47625</xdr:rowOff>
                  </from>
                  <to>
                    <xdr:col>3</xdr:col>
                    <xdr:colOff>1485900</xdr:colOff>
                    <xdr:row>36</xdr:row>
                    <xdr:rowOff>295275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2000250</xdr:colOff>
                    <xdr:row>36</xdr:row>
                    <xdr:rowOff>47625</xdr:rowOff>
                  </from>
                  <to>
                    <xdr:col>3</xdr:col>
                    <xdr:colOff>2219325</xdr:colOff>
                    <xdr:row>36</xdr:row>
                    <xdr:rowOff>295275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447675</xdr:colOff>
                    <xdr:row>37</xdr:row>
                    <xdr:rowOff>47625</xdr:rowOff>
                  </from>
                  <to>
                    <xdr:col>3</xdr:col>
                    <xdr:colOff>666750</xdr:colOff>
                    <xdr:row>37</xdr:row>
                    <xdr:rowOff>295275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1266825</xdr:colOff>
                    <xdr:row>37</xdr:row>
                    <xdr:rowOff>47625</xdr:rowOff>
                  </from>
                  <to>
                    <xdr:col>3</xdr:col>
                    <xdr:colOff>1485900</xdr:colOff>
                    <xdr:row>37</xdr:row>
                    <xdr:rowOff>295275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2000250</xdr:colOff>
                    <xdr:row>37</xdr:row>
                    <xdr:rowOff>47625</xdr:rowOff>
                  </from>
                  <to>
                    <xdr:col>3</xdr:col>
                    <xdr:colOff>2219325</xdr:colOff>
                    <xdr:row>37</xdr:row>
                    <xdr:rowOff>295275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447675</xdr:colOff>
                    <xdr:row>38</xdr:row>
                    <xdr:rowOff>47625</xdr:rowOff>
                  </from>
                  <to>
                    <xdr:col>3</xdr:col>
                    <xdr:colOff>666750</xdr:colOff>
                    <xdr:row>38</xdr:row>
                    <xdr:rowOff>295275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47625</xdr:rowOff>
                  </from>
                  <to>
                    <xdr:col>3</xdr:col>
                    <xdr:colOff>1485900</xdr:colOff>
                    <xdr:row>38</xdr:row>
                    <xdr:rowOff>295275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47625</xdr:rowOff>
                  </from>
                  <to>
                    <xdr:col>3</xdr:col>
                    <xdr:colOff>2219325</xdr:colOff>
                    <xdr:row>38</xdr:row>
                    <xdr:rowOff>295275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2025-01-27T13:51:15Z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