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13_ncr:1_{64010AB7-6974-4EED-81F1-85463AF760F3}" xr6:coauthVersionLast="47" xr6:coauthVersionMax="47" xr10:uidLastSave="{00000000-0000-0000-0000-000000000000}"/>
  <bookViews>
    <workbookView xWindow="9855" yWindow="645" windowWidth="16590" windowHeight="15135" xr2:uid="{00000000-000D-0000-FFFF-FFFF00000000}"/>
  </bookViews>
  <sheets>
    <sheet name="1" sheetId="14" r:id="rId1"/>
    <sheet name="2" sheetId="1" r:id="rId2"/>
    <sheet name="3" sheetId="16" r:id="rId3"/>
    <sheet name="4" sheetId="17" r:id="rId4"/>
    <sheet name="5" sheetId="6" r:id="rId5"/>
    <sheet name="6" sheetId="9" r:id="rId6"/>
    <sheet name="7" sheetId="8" r:id="rId7"/>
    <sheet name="8" sheetId="10" r:id="rId8"/>
  </sheets>
  <definedNames>
    <definedName name="_xlnm.Print_Area" localSheetId="0">'1'!$A$1:$S$49</definedName>
    <definedName name="_xlnm.Print_Area" localSheetId="3">'4'!$A$1:$N$65</definedName>
    <definedName name="_xlnm.Print_Area" localSheetId="4">'5'!$A$1:$I$143</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14" l="1"/>
  <c r="I78" i="6"/>
  <c r="I77" i="6"/>
  <c r="I133" i="6"/>
  <c r="I132" i="6"/>
  <c r="I131" i="6"/>
  <c r="I130" i="6"/>
  <c r="I129" i="6"/>
  <c r="I128" i="6"/>
  <c r="I80" i="6"/>
  <c r="I79" i="6"/>
  <c r="I76" i="6"/>
  <c r="I75" i="6"/>
  <c r="I74" i="6"/>
  <c r="I73" i="6"/>
  <c r="I72" i="6"/>
  <c r="I71" i="6"/>
  <c r="D128" i="6" l="1"/>
  <c r="I134" i="6"/>
  <c r="D71" i="6"/>
  <c r="I81" i="6"/>
  <c r="D6" i="10" l="1"/>
  <c r="L29" i="17"/>
  <c r="L30" i="17"/>
  <c r="L31" i="17"/>
  <c r="L32" i="17"/>
  <c r="L33" i="17"/>
  <c r="L34" i="17"/>
  <c r="L35" i="17"/>
  <c r="B57" i="17" l="1"/>
  <c r="R56" i="17" s="1"/>
  <c r="H32" i="14" s="1"/>
  <c r="M50" i="17"/>
  <c r="L50" i="17"/>
  <c r="M49" i="17"/>
  <c r="L49" i="17"/>
  <c r="M48" i="17"/>
  <c r="L48" i="17"/>
  <c r="M47" i="17"/>
  <c r="L47" i="17"/>
  <c r="M46" i="17"/>
  <c r="L46" i="17"/>
  <c r="L45" i="17"/>
  <c r="M45" i="17" s="1"/>
  <c r="M44" i="17"/>
  <c r="L44" i="17"/>
  <c r="M43" i="17"/>
  <c r="L43" i="17"/>
  <c r="M42" i="17"/>
  <c r="L42" i="17"/>
  <c r="L41" i="17"/>
  <c r="M41" i="17" s="1"/>
  <c r="M40" i="17"/>
  <c r="L40" i="17"/>
  <c r="M39" i="17"/>
  <c r="L39" i="17"/>
  <c r="M38" i="17"/>
  <c r="L38" i="17"/>
  <c r="M37" i="17"/>
  <c r="L37" i="17"/>
  <c r="M35" i="17"/>
  <c r="M34" i="17"/>
  <c r="M33" i="17"/>
  <c r="M32" i="17"/>
  <c r="M31" i="17"/>
  <c r="M30" i="17"/>
  <c r="M29" i="17"/>
  <c r="L27" i="17"/>
  <c r="M27" i="17" s="1"/>
  <c r="L26" i="17"/>
  <c r="M26" i="17" s="1"/>
  <c r="L25" i="17"/>
  <c r="M25" i="17" s="1"/>
  <c r="L24" i="17"/>
  <c r="M24" i="17" s="1"/>
  <c r="M23" i="17"/>
  <c r="L23" i="17"/>
  <c r="L22" i="17"/>
  <c r="M22" i="17" s="1"/>
  <c r="M21" i="17"/>
  <c r="L21" i="17"/>
  <c r="M18" i="17"/>
  <c r="L18" i="17"/>
  <c r="L17" i="17"/>
  <c r="M17" i="17" s="1"/>
  <c r="M16" i="17"/>
  <c r="L16" i="17"/>
  <c r="L15" i="17"/>
  <c r="M15" i="17" s="1"/>
  <c r="L14" i="17"/>
  <c r="M14" i="17" s="1"/>
  <c r="L13" i="17"/>
  <c r="M13" i="17" s="1"/>
  <c r="M12" i="17"/>
  <c r="L12" i="17"/>
  <c r="L11" i="17"/>
  <c r="M11" i="17" s="1"/>
  <c r="M10" i="17"/>
  <c r="L10" i="17"/>
  <c r="L9" i="17"/>
  <c r="M9" i="17" s="1"/>
  <c r="M8" i="17"/>
  <c r="L8" i="17"/>
  <c r="M7" i="17"/>
  <c r="L7" i="17"/>
  <c r="L51" i="17" l="1"/>
  <c r="M51" i="17"/>
  <c r="M36" i="17"/>
  <c r="L36" i="17"/>
  <c r="N55" i="17"/>
  <c r="L19" i="17"/>
  <c r="M19" i="17"/>
  <c r="N37" i="17" l="1"/>
  <c r="N20" i="17"/>
  <c r="M52" i="17"/>
  <c r="N54" i="17" s="1"/>
  <c r="L52" i="17"/>
  <c r="N7" i="17"/>
  <c r="N52" i="17" l="1"/>
  <c r="N53" i="17" s="1"/>
  <c r="N57" i="17" s="1"/>
  <c r="N58" i="17" s="1"/>
  <c r="H30" i="14" s="1"/>
  <c r="D8" i="10"/>
  <c r="D9" i="10"/>
  <c r="D7" i="10"/>
  <c r="D5" i="10"/>
  <c r="D4" i="10"/>
  <c r="J12" i="14"/>
  <c r="J10" i="14"/>
  <c r="J8" i="14"/>
  <c r="J42" i="14"/>
  <c r="J41" i="14"/>
  <c r="I42" i="6"/>
  <c r="I36" i="6"/>
  <c r="I30" i="6"/>
  <c r="I24" i="6"/>
  <c r="I18" i="6"/>
  <c r="I140" i="6"/>
  <c r="I139" i="6"/>
  <c r="I138" i="6"/>
  <c r="I137" i="6"/>
  <c r="I136" i="6"/>
  <c r="I135" i="6"/>
  <c r="I126" i="6"/>
  <c r="I125" i="6"/>
  <c r="I124" i="6"/>
  <c r="I123" i="6"/>
  <c r="I122" i="6"/>
  <c r="I121" i="6"/>
  <c r="I119" i="6"/>
  <c r="I118" i="6"/>
  <c r="I117" i="6"/>
  <c r="I116" i="6"/>
  <c r="I115" i="6"/>
  <c r="I114" i="6"/>
  <c r="I112" i="6"/>
  <c r="I111" i="6"/>
  <c r="I110" i="6"/>
  <c r="I109" i="6"/>
  <c r="I108" i="6"/>
  <c r="I107" i="6"/>
  <c r="I105" i="6"/>
  <c r="I104" i="6"/>
  <c r="I103" i="6"/>
  <c r="I102" i="6"/>
  <c r="I101" i="6"/>
  <c r="I100" i="6"/>
  <c r="I98" i="6"/>
  <c r="I97" i="6"/>
  <c r="I96" i="6"/>
  <c r="I95" i="6"/>
  <c r="I94" i="6"/>
  <c r="I93"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D60" i="6" l="1"/>
  <c r="D93" i="6"/>
  <c r="D107" i="6"/>
  <c r="D121" i="6"/>
  <c r="D82" i="6"/>
  <c r="D100" i="6"/>
  <c r="D114" i="6"/>
  <c r="D135" i="6"/>
  <c r="D7" i="6"/>
  <c r="I21" i="6"/>
  <c r="D22" i="6"/>
  <c r="I33" i="6"/>
  <c r="D34" i="6"/>
  <c r="I45" i="6"/>
  <c r="I15" i="6"/>
  <c r="D16" i="6"/>
  <c r="D28" i="6"/>
  <c r="D40" i="6"/>
  <c r="I27" i="6"/>
  <c r="I39" i="6"/>
  <c r="I70" i="6"/>
  <c r="I92" i="6"/>
  <c r="I99" i="6"/>
  <c r="I106" i="6"/>
  <c r="I113" i="6"/>
  <c r="I120" i="6"/>
  <c r="I127" i="6"/>
  <c r="I141" i="6"/>
  <c r="D46" i="6" l="1"/>
  <c r="D142"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1A96D707-1536-4BBC-8992-18061A2214C8}">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E2FEEC08-3CC2-4C45-8B3F-303FCEFEA619}">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<sst xmlns="http://schemas.openxmlformats.org/spreadsheetml/2006/main" count="328" uniqueCount="262">
  <si>
    <t>様式１（第５条関係）</t>
    <phoneticPr fontId="8"/>
  </si>
  <si>
    <t>文　化　庁　長　官　 殿</t>
  </si>
  <si>
    <t>団体名</t>
  </si>
  <si>
    <t>標記補助金の交付を受けたいので，補助金等に係る予算の執行の適正化に関する法律</t>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</si>
  <si>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</si>
  <si>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</si>
  <si>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</si>
  <si>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</si>
  <si>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</si>
  <si>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</si>
  <si>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</si>
  <si>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アートフェア等名称</t>
    <phoneticPr fontId="8"/>
  </si>
  <si>
    <t>※　出展するアートフェア等の名称，開催国・都市名，会場名等を記載してください。</t>
    <phoneticPr fontId="8"/>
  </si>
  <si>
    <t>アートフェア等開催期間</t>
    <phoneticPr fontId="8"/>
  </si>
  <si>
    <t>　令和　年　　月　　日（　）　</t>
    <rPh sb="1" eb="2">
      <t>レイ</t>
    </rPh>
    <rPh sb="2" eb="3">
      <t>ワ</t>
    </rPh>
    <rPh sb="4" eb="5">
      <t>ネン</t>
    </rPh>
    <phoneticPr fontId="8"/>
  </si>
  <si>
    <t>～</t>
    <phoneticPr fontId="8"/>
  </si>
  <si>
    <t>　令和　年　　月　　日（　）</t>
    <phoneticPr fontId="8"/>
  </si>
  <si>
    <t>出展期間</t>
  </si>
  <si>
    <t>　令和　年　　月　　日（　）　</t>
    <phoneticPr fontId="8"/>
  </si>
  <si>
    <t>アートフェア等の概要</t>
    <phoneticPr fontId="8"/>
  </si>
  <si>
    <t>展示内容等</t>
  </si>
  <si>
    <t>〈展示内容〉</t>
  </si>
  <si>
    <t>〈出展予定アーティスト〉</t>
    <phoneticPr fontId="8"/>
  </si>
  <si>
    <t>※出展の予定の全アーティストの氏名，国籍，出展点数等について記載してください。</t>
    <phoneticPr fontId="8"/>
  </si>
  <si>
    <t>出展又は企画展等の実施によって得られる効果</t>
  </si>
  <si>
    <t>共催者及び
その役割</t>
    <phoneticPr fontId="8"/>
  </si>
  <si>
    <t>※共催者等がいる場合には，共催者名及びその役割を具体的に記載してください</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</si>
  <si>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</si>
  <si>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</si>
  <si>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</si>
  <si>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</si>
  <si>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E-mail</t>
  </si>
  <si>
    <t>申　請　団　体　の　概　要</t>
    <phoneticPr fontId="8"/>
  </si>
  <si>
    <t>（フリガナ）</t>
  </si>
  <si>
    <t>団 体 名</t>
  </si>
  <si>
    <t>所 在 地</t>
  </si>
  <si>
    <t>電話番号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</si>
  <si>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</si>
  <si>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</si>
  <si>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</si>
  <si>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</si>
  <si>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</si>
  <si>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</si>
  <si>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</si>
  <si>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</si>
  <si>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</si>
  <si>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海外アートフェア等
出展実績</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</si>
  <si>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</si>
  <si>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</si>
  <si>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</si>
  <si>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</si>
  <si>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</si>
  <si>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</si>
  <si>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</si>
  <si>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</si>
  <si>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</si>
  <si>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総 収 入</t>
  </si>
  <si>
    <t>総 支 出</t>
  </si>
  <si>
    <t>当期損益</t>
  </si>
  <si>
    <t>累積損益</t>
  </si>
  <si>
    <t>0千円</t>
    <rPh sb="1" eb="3">
      <t>センエン</t>
    </rPh>
    <phoneticPr fontId="8"/>
  </si>
  <si>
    <t>売上</t>
    <phoneticPr fontId="8"/>
  </si>
  <si>
    <t>※　実行委員会を組織している場合，実行委員会の概要のほかに，中核となる芸術団体の概要を作成すること。</t>
  </si>
  <si>
    <t>項 目</t>
  </si>
  <si>
    <t>内　　訳</t>
  </si>
  <si>
    <t>補助対象経費</t>
  </si>
  <si>
    <t>会場費・会場設営費</t>
    <phoneticPr fontId="8"/>
  </si>
  <si>
    <t>旅費</t>
  </si>
  <si>
    <t>運搬費</t>
  </si>
  <si>
    <t>補助対象経費計(A)</t>
  </si>
  <si>
    <t>【参考】渡航費・宿泊費に係る対象経費との差額分</t>
    <phoneticPr fontId="8"/>
  </si>
  <si>
    <t>収　入　の　部</t>
  </si>
  <si>
    <t>項　　目</t>
  </si>
  <si>
    <t>内　　　　　　　訳</t>
  </si>
  <si>
    <t>売上収入　</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</si>
  <si>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</si>
  <si>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</si>
  <si>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</si>
  <si>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</si>
  <si>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</si>
  <si>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</si>
  <si>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</si>
  <si>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</si>
  <si>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</si>
  <si>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</si>
  <si>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</si>
  <si>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</si>
  <si>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</si>
  <si>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</si>
  <si>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</si>
  <si>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</si>
  <si>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</si>
  <si>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</si>
  <si>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</si>
  <si>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</si>
  <si>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</si>
  <si>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</si>
  <si>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</si>
  <si>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</si>
  <si>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</si>
  <si>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</si>
  <si>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</si>
  <si>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</si>
  <si>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</si>
  <si>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</si>
  <si>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</si>
  <si>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</si>
  <si>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</si>
  <si>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</si>
  <si>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</si>
  <si>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</si>
  <si>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</si>
  <si>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</si>
  <si>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</si>
  <si>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</si>
  <si>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</si>
  <si>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</si>
  <si>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</si>
  <si>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</si>
  <si>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</si>
  <si>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</si>
  <si>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</si>
  <si>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</si>
  <si>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</si>
  <si>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</si>
  <si>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</si>
  <si>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</si>
  <si>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</si>
  <si>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</si>
  <si>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</si>
  <si>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</si>
  <si>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</si>
  <si>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</si>
  <si>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</si>
  <si>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</si>
  <si>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</si>
  <si>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単価</t>
    <rPh sb="0" eb="2">
      <t>タンカ</t>
    </rPh>
    <phoneticPr fontId="8"/>
  </si>
  <si>
    <t>日数</t>
    <rPh sb="0" eb="2">
      <t>ニッスウ</t>
    </rPh>
    <phoneticPr fontId="8"/>
  </si>
  <si>
    <t>＜渡航費＞</t>
    <rPh sb="1" eb="4">
      <t>トコウヒ</t>
    </rPh>
    <phoneticPr fontId="8"/>
  </si>
  <si>
    <t>１．国庫補助金交付申請額　 金</t>
    <rPh sb="14" eb="15">
      <t>キン</t>
    </rPh>
    <phoneticPr fontId="8"/>
  </si>
  <si>
    <t>円</t>
    <rPh sb="0" eb="1">
      <t>エン</t>
    </rPh>
    <phoneticPr fontId="8"/>
  </si>
  <si>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</si>
  <si>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</si>
  <si>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</si>
  <si>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</si>
  <si>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</si>
  <si>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</si>
  <si>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</si>
  <si>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</si>
  <si>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</si>
  <si>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</si>
  <si>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</si>
  <si>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</si>
  <si>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</si>
  <si>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</si>
  <si>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</si>
  <si>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</si>
  <si>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</si>
  <si>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</si>
  <si>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②</t>
    <phoneticPr fontId="8"/>
  </si>
  <si>
    <t>③</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</si>
  <si>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</si>
  <si>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</si>
  <si>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</si>
  <si>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</si>
  <si>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</si>
  <si>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</si>
  <si>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</si>
  <si>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</si>
  <si>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</si>
  <si>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</si>
  <si>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8"/>
  </si>
  <si>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</si>
  <si>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</si>
  <si>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</si>
  <si>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</si>
  <si>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t>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</si>
  <si>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</si>
  <si>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</si>
  <si>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</si>
  <si>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</si>
  <si>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</si>
  <si>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</si>
  <si>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</si>
  <si>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</si>
  <si>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</si>
  <si>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</si>
  <si>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課税事業者</t>
    <phoneticPr fontId="8"/>
  </si>
  <si>
    <t>免税事業者・簡易課税事業者</t>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</si>
  <si>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</si>
  <si>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</si>
  <si>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</si>
  <si>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</si>
  <si>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</si>
  <si>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</si>
  <si>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</si>
  <si>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 xml:space="preserve"> 担当者   所属
          氏名</t>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</si>
  <si>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</si>
  <si>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</si>
  <si>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</si>
  <si>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</si>
  <si>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</si>
  <si>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</si>
  <si>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r>
      <t>合計（円）</t>
    </r>
    <r>
      <rPr>
        <b/>
        <sz val="8"/>
        <rFont val="ＭＳ 明朝"/>
        <family val="1"/>
        <charset val="128"/>
      </rPr>
      <t>※1</t>
    </r>
    <rPh sb="0" eb="2">
      <t>ゴウケイ</t>
    </rPh>
    <rPh sb="3" eb="4">
      <t>エン</t>
    </rPh>
    <phoneticPr fontId="8"/>
  </si>
  <si>
    <t>○事業計画書</t>
    <rPh sb="1" eb="3">
      <t>ジギョウ</t>
    </rPh>
    <rPh sb="3" eb="6">
      <t>ケイカクショ</t>
    </rPh>
    <phoneticPr fontId="8"/>
  </si>
  <si>
    <t xml:space="preserve">           年　　　　　　月</t>
    <phoneticPr fontId="8"/>
  </si>
  <si>
    <t>令和</t>
    <rPh sb="0" eb="2">
      <t>レイワ</t>
    </rPh>
    <phoneticPr fontId="8"/>
  </si>
  <si>
    <t>年</t>
    <rPh sb="0" eb="1">
      <t>ネン</t>
    </rPh>
    <phoneticPr fontId="8"/>
  </si>
  <si>
    <t>月</t>
    <rPh sb="0" eb="1">
      <t>ガツ</t>
    </rPh>
    <phoneticPr fontId="8"/>
  </si>
  <si>
    <t>日</t>
    <rPh sb="0" eb="1">
      <t>ヒ</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</si>
  <si>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</si>
  <si>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氏名（通称等）</t>
    <rPh sb="3" eb="6">
      <t>ツウショウトウ</t>
    </rPh>
    <phoneticPr fontId="8"/>
  </si>
  <si>
    <t>（時間外連絡：　　　　　      　　　　）</t>
    <phoneticPr fontId="8"/>
  </si>
  <si>
    <t>↓</t>
    <phoneticPr fontId="8"/>
  </si>
  <si>
    <t>〒</t>
    <phoneticPr fontId="8"/>
  </si>
  <si>
    <t>本事業における過去採択実績及び回数</t>
    <rPh sb="7" eb="9">
      <t>カコ</t>
    </rPh>
    <rPh sb="9" eb="11">
      <t>サイタク</t>
    </rPh>
    <rPh sb="11" eb="13">
      <t>ジッセキ</t>
    </rPh>
    <rPh sb="13" eb="14">
      <t>オヨ</t>
    </rPh>
    <rPh sb="15" eb="17">
      <t>カイスウ</t>
    </rPh>
    <phoneticPr fontId="8"/>
  </si>
  <si>
    <t>採択された年</t>
    <rPh sb="0" eb="2">
      <t>サイタク</t>
    </rPh>
    <rPh sb="5" eb="6">
      <t>ネン</t>
    </rPh>
    <phoneticPr fontId="8"/>
  </si>
  <si>
    <t>　　　　年、　　　　年、　　　　年、　　　　年、　　　　年　　　</t>
    <rPh sb="4" eb="5">
      <t>ネン</t>
    </rPh>
    <rPh sb="10" eb="11">
      <t>ネン</t>
    </rPh>
    <rPh sb="16" eb="17">
      <t>ネン</t>
    </rPh>
    <rPh sb="22" eb="23">
      <t>ネン</t>
    </rPh>
    <rPh sb="28" eb="29">
      <t>ネン</t>
    </rPh>
    <phoneticPr fontId="8"/>
  </si>
  <si>
    <t>採択された回数</t>
    <rPh sb="0" eb="2">
      <t>サイタク</t>
    </rPh>
    <rPh sb="5" eb="7">
      <t>カイスウ</t>
    </rPh>
    <phoneticPr fontId="8"/>
  </si>
  <si>
    <t>　計　　　　回</t>
    <rPh sb="1" eb="2">
      <t>ケイ</t>
    </rPh>
    <rPh sb="6" eb="7">
      <t>カイ</t>
    </rPh>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</si>
  <si>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8"/>
  </si>
  <si>
    <t>採択年</t>
    <rPh sb="0" eb="2">
      <t>サイタク</t>
    </rPh>
    <rPh sb="2" eb="3">
      <t>ネン</t>
    </rPh>
    <phoneticPr fontId="8"/>
  </si>
  <si>
    <t>交付決定金額</t>
    <rPh sb="0" eb="4">
      <t>コウフケッテイ</t>
    </rPh>
    <rPh sb="4" eb="6">
      <t>キンガク</t>
    </rPh>
    <phoneticPr fontId="8"/>
  </si>
  <si>
    <t>（昭和30年法律第179号）第5条及び文化芸術振興費補助金（我が国アートのグローバル展開推進事業）</t>
    <phoneticPr fontId="8"/>
  </si>
  <si>
    <t>事　業　予　算　書</t>
    <rPh sb="0" eb="1">
      <t>コト</t>
    </rPh>
    <rPh sb="2" eb="3">
      <t>ギョウ</t>
    </rPh>
    <rPh sb="4" eb="5">
      <t>ヨ</t>
    </rPh>
    <rPh sb="6" eb="7">
      <t>サン</t>
    </rPh>
    <phoneticPr fontId="8"/>
  </si>
  <si>
    <t>消費税が非課税・不課税（海外での支払）となる経費については，＊を付してください。</t>
    <phoneticPr fontId="8"/>
  </si>
  <si>
    <t>通貨</t>
    <rPh sb="0" eb="2">
      <t>ツウカ</t>
    </rPh>
    <phoneticPr fontId="8"/>
  </si>
  <si>
    <t>税抜き
単価</t>
    <rPh sb="0" eb="2">
      <t>タンカ</t>
    </rPh>
    <phoneticPr fontId="8"/>
  </si>
  <si>
    <t>レート</t>
    <phoneticPr fontId="8"/>
  </si>
  <si>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8"/>
  </si>
  <si>
    <t>非課税
不課税</t>
    <phoneticPr fontId="8"/>
  </si>
  <si>
    <t>項目合計
（税抜）</t>
    <rPh sb="0" eb="2">
      <t>コウモク</t>
    </rPh>
    <rPh sb="2" eb="4">
      <t>ゴウケイ</t>
    </rPh>
    <rPh sb="6" eb="8">
      <t>ゼイヌ</t>
    </rPh>
    <phoneticPr fontId="8"/>
  </si>
  <si>
    <t>消費税</t>
    <rPh sb="0" eb="3">
      <t>ショウヒゼイ</t>
    </rPh>
    <phoneticPr fontId="8"/>
  </si>
  <si>
    <t>合計金額(円)</t>
    <rPh sb="0" eb="2">
      <t>ゴウケイ</t>
    </rPh>
    <phoneticPr fontId="8"/>
  </si>
  <si>
    <t>例）会場費（出展ブース代）2,000ドル</t>
    <rPh sb="0" eb="1">
      <t>レイ</t>
    </rPh>
    <phoneticPr fontId="8"/>
  </si>
  <si>
    <t>米ドル</t>
    <rPh sb="0" eb="1">
      <t>ベイ</t>
    </rPh>
    <phoneticPr fontId="8"/>
  </si>
  <si>
    <t>*</t>
  </si>
  <si>
    <t>例）会場設営費　1,000ドル</t>
    <rPh sb="0" eb="1">
      <t>レイ</t>
    </rPh>
    <phoneticPr fontId="8"/>
  </si>
  <si>
    <t>例）出演アーティスト２名　羽田～ニューヨーク～羽田　</t>
    <rPh sb="0" eb="1">
      <t>レイ</t>
    </rPh>
    <rPh sb="13" eb="15">
      <t>ハネダ</t>
    </rPh>
    <rPh sb="23" eb="25">
      <t>ハネダ</t>
    </rPh>
    <phoneticPr fontId="8"/>
  </si>
  <si>
    <t>例）出展アーティスト２名　羽田空港使用料　　</t>
    <rPh sb="0" eb="1">
      <t>レイ</t>
    </rPh>
    <rPh sb="2" eb="4">
      <t>シュッテン</t>
    </rPh>
    <rPh sb="11" eb="12">
      <t>メイ</t>
    </rPh>
    <rPh sb="13" eb="17">
      <t>ハネダクウコウ</t>
    </rPh>
    <rPh sb="17" eb="20">
      <t>シヨウリョウ</t>
    </rPh>
    <phoneticPr fontId="8"/>
  </si>
  <si>
    <t>例）同行者１名　　　　　　　羽田～ニューヨーク～羽田　</t>
    <rPh sb="0" eb="1">
      <t>レイ</t>
    </rPh>
    <rPh sb="14" eb="16">
      <t>ハネダ</t>
    </rPh>
    <rPh sb="24" eb="26">
      <t>ハネダ</t>
    </rPh>
    <phoneticPr fontId="8"/>
  </si>
  <si>
    <t>例）同行者１名　　　　　　　羽田空港使用料　　</t>
    <rPh sb="0" eb="1">
      <t>レイ</t>
    </rPh>
    <rPh sb="2" eb="5">
      <t>ドウコウシャ</t>
    </rPh>
    <rPh sb="6" eb="7">
      <t>メイ</t>
    </rPh>
    <rPh sb="14" eb="18">
      <t>ハネダクウコウ</t>
    </rPh>
    <rPh sb="18" eb="21">
      <t>シヨウリョウ</t>
    </rPh>
    <phoneticPr fontId="8"/>
  </si>
  <si>
    <t>例）アーティスト２名７泊（指定都市：ニューヨーク）</t>
    <rPh sb="0" eb="1">
      <t>レイ</t>
    </rPh>
    <rPh sb="9" eb="10">
      <t>メイ</t>
    </rPh>
    <rPh sb="11" eb="12">
      <t>ハク</t>
    </rPh>
    <rPh sb="13" eb="17">
      <t>シテイトシ</t>
    </rPh>
    <phoneticPr fontId="8"/>
  </si>
  <si>
    <t>例）同行者　　　１名７泊（指定都市：ニューヨーク）</t>
    <rPh sb="0" eb="1">
      <t>レイ</t>
    </rPh>
    <rPh sb="2" eb="5">
      <t>ドウコウシャ</t>
    </rPh>
    <rPh sb="9" eb="10">
      <t>メイ</t>
    </rPh>
    <rPh sb="11" eb="12">
      <t>ハク</t>
    </rPh>
    <rPh sb="13" eb="17">
      <t>シテイトシ</t>
    </rPh>
    <phoneticPr fontId="8"/>
  </si>
  <si>
    <t>例）国際運搬費　5,000ドル</t>
    <rPh sb="0" eb="1">
      <t>レイ</t>
    </rPh>
    <phoneticPr fontId="8"/>
  </si>
  <si>
    <t>小計</t>
    <rPh sb="0" eb="2">
      <t>ショウケイ</t>
    </rPh>
    <phoneticPr fontId="8"/>
  </si>
  <si>
    <t>消費税等仕入控除税額</t>
    <phoneticPr fontId="8"/>
  </si>
  <si>
    <t>（A）のうち消費税非課税・不課税となる補助対象経費の額（B）</t>
    <phoneticPr fontId="8"/>
  </si>
  <si>
    <r>
      <t>消費税等仕入控除税額控除後　補助対象経費　　</t>
    </r>
    <r>
      <rPr>
        <sz val="12"/>
        <color rgb="FFFF0000"/>
        <rFont val="ＭＳ Ｐゴシック"/>
        <family val="3"/>
        <charset val="128"/>
      </rPr>
      <t>（どちらかにチェック→）</t>
    </r>
    <phoneticPr fontId="8"/>
  </si>
  <si>
    <t xml:space="preserve">               課税事業者　  　　　　     免税事業者・簡易課税事業者</t>
    <phoneticPr fontId="8"/>
  </si>
  <si>
    <t>代表者役職名</t>
    <rPh sb="3" eb="6">
      <t>ヤクショクメイ</t>
    </rPh>
    <phoneticPr fontId="8"/>
  </si>
  <si>
    <t>見積書No.</t>
    <rPh sb="0" eb="3">
      <t>ミツモリショ</t>
    </rPh>
    <phoneticPr fontId="8"/>
  </si>
  <si>
    <t>令和４年度</t>
    <phoneticPr fontId="8"/>
  </si>
  <si>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8"/>
  </si>
  <si>
    <t>合計
（イ）+（ロ）</t>
    <phoneticPr fontId="8"/>
  </si>
  <si>
    <t>※「合計（イ）＋（ロ）」と「支出合計（A）」は一致させること。</t>
    <phoneticPr fontId="8"/>
  </si>
  <si>
    <t>令和７年度文化芸術振興費補助金交付申請書
（我が国アートのグローバル展開推進事業「海外アートフェア等参加・出展（区分Ｂ）」）</t>
    <rPh sb="56" eb="58">
      <t>クブン</t>
    </rPh>
    <phoneticPr fontId="8"/>
  </si>
  <si>
    <t>海外アートフェア等参加・出展（区分B）</t>
    <rPh sb="15" eb="17">
      <t>クブン</t>
    </rPh>
    <phoneticPr fontId="8"/>
  </si>
  <si>
    <t>海外アートフェア等参加・出展（区分Ｂ）</t>
    <rPh sb="15" eb="17">
      <t>クブン</t>
    </rPh>
    <phoneticPr fontId="8"/>
  </si>
  <si>
    <t>令和５年度</t>
    <phoneticPr fontId="8"/>
  </si>
  <si>
    <t>令和６年度（見込）</t>
    <phoneticPr fontId="8"/>
  </si>
  <si>
    <t>　（令和７年６月現在）</t>
    <rPh sb="5" eb="6">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</si>
</sst>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9"/>
      <color indexed="81"/>
      <name val="MS P ゴシック"/>
      <family val="3"/>
      <charset val="128"/>
    </font>
    <font>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double">
        <color indexed="64"/>
      </top>
      <bottom style="medium">
        <color indexed="64"/>
      </bottom>
      <diagonal/>
    </border>
  </borders>
  <cellStyleXfs count="5">
    <xf numFmtId="0" fontId="0" fillId="0" borderId="0"/>
    <xf numFmtId="38" fontId="30" fillId="0" borderId="0" applyFont="0" applyFill="0" applyBorder="0" applyAlignment="0" applyProtection="0">
      <alignment vertical="center"/>
    </xf>
    <xf numFmtId="6" fontId="30" fillId="0" borderId="0" applyFont="0" applyFill="0" applyBorder="0" applyAlignment="0" applyProtection="0">
      <alignment vertical="center"/>
    </xf>
    <xf numFmtId="0" fontId="2" fillId="0" borderId="0">
      <alignment vertical="center"/>
    </xf>
    <xf numFmtId="0" fontId="1" fillId="0" borderId="0">
      <alignment vertical="center"/>
    </xf>
  </cellStyleXfs>
  <cellXfs count="548">
    <xf numFmtId="0" fontId="0" fillId="0" borderId="0" xfId="0"/>
    <xf numFmtId="0" fontId="5" fillId="0" borderId="0" xfId="0" applyFont="1"/>
    <xf numFmtId="0" fontId="0" fillId="0" borderId="0" xfId="0" applyAlignment="1">
      <alignment horizontal="right"/>
    </xf>
    <xf numFmtId="0" fontId="13" fillId="0" borderId="0" xfId="0" applyFont="1" applyAlignment="1">
      <alignment vertical="center"/>
    </xf>
    <xf numFmtId="0" fontId="4" fillId="0" borderId="0" xfId="0" applyFont="1" applyAlignment="1">
      <alignment horizontal="justify" vertical="center"/>
    </xf>
    <xf numFmtId="0" fontId="5" fillId="0" borderId="0" xfId="0" applyFont="1" applyAlignment="1">
      <alignment horizontal="justify" vertical="center"/>
    </xf>
    <xf numFmtId="3" fontId="0" fillId="0" borderId="0" xfId="0" applyNumberFormat="1"/>
    <xf numFmtId="42" fontId="6" fillId="0" borderId="0" xfId="0" applyNumberFormat="1" applyFont="1"/>
    <xf numFmtId="0" fontId="17" fillId="0" borderId="0" xfId="0" applyFont="1" applyAlignment="1">
      <alignment horizontal="center"/>
    </xf>
    <xf numFmtId="0" fontId="5" fillId="0" borderId="0" xfId="0" applyFont="1" applyAlignment="1">
      <alignment wrapText="1"/>
    </xf>
    <xf numFmtId="3" fontId="5" fillId="0" borderId="0" xfId="0" applyNumberFormat="1" applyFont="1"/>
    <xf numFmtId="42" fontId="32" fillId="0" borderId="0" xfId="0" applyNumberFormat="1" applyFont="1" applyAlignment="1">
      <alignment vertical="center"/>
    </xf>
    <xf numFmtId="0" fontId="13" fillId="0" borderId="0" xfId="0" applyFont="1" applyAlignment="1">
      <alignment vertical="center" wrapText="1"/>
    </xf>
    <xf numFmtId="0" fontId="4" fillId="0" borderId="0" xfId="0" applyFont="1"/>
    <xf numFmtId="0" fontId="6" fillId="0" borderId="0" xfId="0" applyFont="1" applyAlignment="1">
      <alignment horizontal="center"/>
    </xf>
    <xf numFmtId="0" fontId="29" fillId="0" borderId="0" xfId="0" applyFont="1"/>
    <xf numFmtId="0" fontId="0" fillId="0" borderId="0" xfId="0" applyAlignment="1">
      <alignment wrapText="1"/>
    </xf>
    <xf numFmtId="0" fontId="29" fillId="0" borderId="0" xfId="0" applyFont="1" applyAlignment="1">
      <alignment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left" vertical="center"/>
    </xf>
    <xf numFmtId="42" fontId="6" fillId="0" borderId="0" xfId="0" applyNumberFormat="1" applyFont="1" applyAlignment="1">
      <alignment horizontal="left" vertical="center"/>
    </xf>
    <xf numFmtId="0" fontId="6" fillId="0" borderId="0" xfId="0" applyFont="1" applyAlignment="1">
      <alignment horizontal="center" vertical="center"/>
    </xf>
    <xf numFmtId="0" fontId="35" fillId="0" borderId="0" xfId="0" applyFont="1" applyAlignment="1">
      <alignment horizontal="right" vertical="center"/>
    </xf>
    <xf numFmtId="0" fontId="4" fillId="0" borderId="0" xfId="0" applyFont="1" applyAlignment="1">
      <alignment horizontal="center" vertical="center" textRotation="255"/>
    </xf>
    <xf numFmtId="42" fontId="6" fillId="0" borderId="0" xfId="0" applyNumberFormat="1" applyFont="1" applyAlignment="1">
      <alignment horizontal="center"/>
    </xf>
    <xf numFmtId="0" fontId="4" fillId="0" borderId="9" xfId="0" applyFont="1" applyBorder="1" applyAlignment="1">
      <alignment vertical="center"/>
    </xf>
    <xf numFmtId="0" fontId="3" fillId="0" borderId="0" xfId="0" applyFont="1" applyAlignment="1">
      <alignment vertical="center"/>
    </xf>
    <xf numFmtId="42" fontId="17" fillId="0" borderId="0" xfId="0" applyNumberFormat="1" applyFont="1"/>
    <xf numFmtId="0" fontId="5"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4" xfId="0" applyFont="1" applyBorder="1" applyAlignment="1">
      <alignment vertical="center"/>
    </xf>
    <xf numFmtId="0" fontId="18" fillId="0" borderId="0" xfId="0" applyFont="1"/>
    <xf numFmtId="0" fontId="5" fillId="0" borderId="0" xfId="0" applyFont="1" applyAlignment="1">
      <alignment horizontal="left" vertical="top"/>
    </xf>
    <xf numFmtId="0" fontId="23" fillId="0" borderId="14" xfId="0" applyFont="1" applyBorder="1" applyAlignment="1" applyProtection="1">
      <alignment horizontal="right" vertical="center"/>
      <protection locked="0"/>
    </xf>
    <xf numFmtId="0" fontId="4" fillId="0" borderId="73" xfId="0" applyFont="1" applyBorder="1" applyAlignment="1" applyProtection="1">
      <alignment horizontal="center" vertical="center" wrapText="1"/>
      <protection locked="0"/>
    </xf>
    <xf numFmtId="0" fontId="11" fillId="0" borderId="0" xfId="0" applyFont="1" applyAlignment="1">
      <alignment horizontal="justify" vertical="center"/>
    </xf>
    <xf numFmtId="0" fontId="6" fillId="0" borderId="0" xfId="0" applyFont="1"/>
    <xf numFmtId="0" fontId="17" fillId="0" borderId="0" xfId="0" applyFont="1"/>
    <xf numFmtId="0" fontId="4" fillId="0" borderId="2"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36" fillId="0" borderId="1" xfId="0" applyFont="1" applyBorder="1" applyAlignment="1">
      <alignment horizontal="center" vertical="center" wrapText="1"/>
    </xf>
    <xf numFmtId="3" fontId="36" fillId="0" borderId="2" xfId="0" applyNumberFormat="1" applyFont="1" applyBorder="1" applyAlignment="1">
      <alignment horizontal="center" vertical="center" wrapText="1"/>
    </xf>
    <xf numFmtId="6" fontId="36" fillId="0" borderId="9" xfId="2" applyFont="1" applyFill="1" applyBorder="1" applyAlignment="1">
      <alignment horizontal="center" vertical="center" wrapText="1"/>
    </xf>
    <xf numFmtId="42" fontId="36" fillId="0" borderId="59" xfId="2" applyNumberFormat="1" applyFont="1" applyFill="1" applyBorder="1" applyAlignment="1">
      <alignment horizontal="left" vertical="center" wrapText="1"/>
    </xf>
    <xf numFmtId="6" fontId="36" fillId="0" borderId="59" xfId="2" applyFont="1" applyFill="1" applyBorder="1" applyAlignment="1">
      <alignment horizontal="center" vertical="center" wrapText="1"/>
    </xf>
    <xf numFmtId="42" fontId="36" fillId="0" borderId="60" xfId="2" applyNumberFormat="1" applyFont="1" applyFill="1" applyBorder="1" applyAlignment="1">
      <alignment vertical="center" wrapText="1"/>
    </xf>
    <xf numFmtId="0" fontId="22" fillId="0" borderId="68" xfId="0" applyFont="1" applyBorder="1" applyAlignment="1">
      <alignment horizontal="left" vertical="center"/>
    </xf>
    <xf numFmtId="42" fontId="36" fillId="0" borderId="45" xfId="0" applyNumberFormat="1" applyFont="1" applyBorder="1" applyAlignment="1">
      <alignment horizontal="left" vertical="center"/>
    </xf>
    <xf numFmtId="0" fontId="36" fillId="0" borderId="45" xfId="0" applyFont="1" applyBorder="1" applyAlignment="1">
      <alignment horizontal="center" vertical="center"/>
    </xf>
    <xf numFmtId="0" fontId="36" fillId="0" borderId="6" xfId="0" applyFont="1" applyBorder="1" applyAlignment="1">
      <alignment horizontal="center" vertical="center"/>
    </xf>
    <xf numFmtId="3" fontId="36" fillId="0" borderId="2" xfId="0" applyNumberFormat="1" applyFont="1" applyBorder="1" applyAlignment="1">
      <alignment horizontal="center" vertical="center"/>
    </xf>
    <xf numFmtId="0" fontId="36" fillId="0" borderId="9" xfId="0" applyFont="1" applyBorder="1" applyAlignment="1">
      <alignment horizontal="center" vertical="center"/>
    </xf>
    <xf numFmtId="0" fontId="22" fillId="0" borderId="55" xfId="0" applyFont="1" applyBorder="1" applyAlignment="1" applyProtection="1">
      <alignment horizontal="left" vertical="center"/>
      <protection locked="0"/>
    </xf>
    <xf numFmtId="42" fontId="36" fillId="0" borderId="41" xfId="0" applyNumberFormat="1" applyFont="1" applyBorder="1" applyProtection="1">
      <protection locked="0"/>
    </xf>
    <xf numFmtId="0" fontId="39" fillId="0" borderId="41" xfId="0" applyFont="1" applyBorder="1" applyAlignment="1" applyProtection="1">
      <alignment horizontal="center"/>
      <protection locked="0"/>
    </xf>
    <xf numFmtId="0" fontId="35" fillId="0" borderId="1" xfId="0" applyFont="1" applyBorder="1" applyAlignment="1">
      <alignment horizontal="justify" vertical="center"/>
    </xf>
    <xf numFmtId="0" fontId="35" fillId="0" borderId="5" xfId="0" applyFont="1" applyBorder="1" applyAlignment="1">
      <alignment horizontal="center" vertical="center"/>
    </xf>
    <xf numFmtId="0" fontId="4" fillId="0" borderId="35" xfId="0" applyFont="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6" xfId="0" applyFont="1" applyBorder="1" applyAlignment="1">
      <alignment horizontal="center" vertical="center"/>
    </xf>
    <xf numFmtId="0" fontId="4" fillId="0" borderId="34" xfId="0" applyFont="1" applyBorder="1" applyAlignment="1" applyProtection="1">
      <alignment horizontal="center" vertical="center"/>
      <protection locked="0"/>
    </xf>
    <xf numFmtId="0" fontId="6" fillId="0" borderId="0" xfId="0" applyFont="1" applyAlignment="1">
      <alignment horizontal="justify" vertical="center"/>
    </xf>
    <xf numFmtId="0" fontId="13" fillId="0" borderId="0" xfId="0" applyFont="1" applyAlignment="1">
      <alignment horizont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56" fontId="4" fillId="0" borderId="31" xfId="0" applyNumberFormat="1" applyFont="1" applyBorder="1" applyAlignment="1" applyProtection="1">
      <alignment horizontal="center" vertical="center"/>
      <protection locked="0"/>
    </xf>
    <xf numFmtId="177" fontId="4" fillId="0" borderId="79" xfId="0" applyNumberFormat="1" applyFont="1" applyBorder="1" applyAlignment="1" applyProtection="1">
      <alignment horizontal="center" vertical="center"/>
      <protection locked="0"/>
    </xf>
    <xf numFmtId="0" fontId="4" fillId="0" borderId="32" xfId="0" applyFont="1" applyBorder="1" applyAlignment="1" applyProtection="1">
      <alignment horizontal="left" vertical="center"/>
      <protection locked="0"/>
    </xf>
    <xf numFmtId="0" fontId="4" fillId="0" borderId="32" xfId="0" applyFont="1" applyBorder="1" applyAlignment="1" applyProtection="1">
      <alignment horizontal="left" vertical="center" wrapText="1"/>
      <protection locked="0"/>
    </xf>
    <xf numFmtId="56" fontId="4" fillId="0" borderId="29" xfId="0" applyNumberFormat="1" applyFont="1" applyBorder="1" applyAlignment="1" applyProtection="1">
      <alignment horizontal="center" vertical="center"/>
      <protection locked="0"/>
    </xf>
    <xf numFmtId="177" fontId="4" fillId="0" borderId="80" xfId="0" applyNumberFormat="1" applyFont="1" applyBorder="1" applyAlignment="1" applyProtection="1">
      <alignment horizontal="center" vertical="center"/>
      <protection locked="0"/>
    </xf>
    <xf numFmtId="0" fontId="4" fillId="0" borderId="30" xfId="0" applyFont="1" applyBorder="1" applyAlignment="1" applyProtection="1">
      <alignment horizontal="left" vertical="center"/>
      <protection locked="0"/>
    </xf>
    <xf numFmtId="0" fontId="4" fillId="0" borderId="30" xfId="0" applyFont="1" applyBorder="1" applyAlignment="1" applyProtection="1">
      <alignment horizontal="left" vertical="center" wrapText="1"/>
      <protection locked="0"/>
    </xf>
    <xf numFmtId="56" fontId="4" fillId="0" borderId="33" xfId="0" applyNumberFormat="1" applyFont="1" applyBorder="1" applyAlignment="1" applyProtection="1">
      <alignment horizontal="center" vertical="center"/>
      <protection locked="0"/>
    </xf>
    <xf numFmtId="177" fontId="4" fillId="0" borderId="81" xfId="0" applyNumberFormat="1" applyFont="1" applyBorder="1" applyAlignment="1" applyProtection="1">
      <alignment horizontal="center" vertical="center"/>
      <protection locked="0"/>
    </xf>
    <xf numFmtId="0" fontId="4"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4" xfId="0" applyFont="1" applyBorder="1" applyAlignment="1">
      <alignment horizontal="left" vertical="center" shrinkToFit="1"/>
    </xf>
    <xf numFmtId="0" fontId="7" fillId="0" borderId="0" xfId="0" applyFont="1" applyAlignment="1">
      <alignment vertical="center"/>
    </xf>
    <xf numFmtId="0" fontId="7" fillId="0" borderId="54" xfId="0" applyFont="1" applyBorder="1" applyAlignment="1">
      <alignment horizontal="left" vertical="center" shrinkToFit="1"/>
    </xf>
    <xf numFmtId="0" fontId="14" fillId="0" borderId="54"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2" fillId="0" borderId="0" xfId="0" applyFont="1" applyAlignment="1">
      <alignment vertical="center"/>
    </xf>
    <xf numFmtId="0" fontId="42"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5" fillId="0" borderId="8"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5" fillId="0" borderId="28"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42" fontId="36" fillId="0" borderId="59" xfId="2" applyNumberFormat="1" applyFont="1" applyFill="1" applyBorder="1" applyAlignment="1">
      <alignment horizontal="center" vertical="center" wrapText="1"/>
    </xf>
    <xf numFmtId="42" fontId="36" fillId="0" borderId="60" xfId="2" applyNumberFormat="1" applyFont="1" applyFill="1" applyBorder="1" applyAlignment="1">
      <alignment horizontal="center" vertical="center" wrapText="1"/>
    </xf>
    <xf numFmtId="0" fontId="4" fillId="0" borderId="13" xfId="0" applyFont="1" applyBorder="1" applyAlignment="1" applyProtection="1">
      <alignment horizontal="left" vertical="center"/>
      <protection locked="0"/>
    </xf>
    <xf numFmtId="0" fontId="21" fillId="0" borderId="4" xfId="0" applyFont="1" applyBorder="1" applyAlignment="1">
      <alignment horizontal="center" vertical="center" wrapText="1"/>
    </xf>
    <xf numFmtId="0" fontId="23" fillId="0" borderId="15" xfId="0" applyFont="1" applyBorder="1" applyAlignment="1" applyProtection="1">
      <alignment horizontal="lef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1" fillId="0" borderId="0" xfId="0" applyFont="1" applyAlignment="1" applyProtection="1">
      <alignment vertical="center"/>
      <protection locked="0"/>
    </xf>
    <xf numFmtId="0" fontId="22" fillId="0" borderId="74"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pplyProtection="1">
      <alignment horizontal="center" vertical="center"/>
      <protection locked="0"/>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0" fontId="5" fillId="0" borderId="44" xfId="0" applyFont="1" applyBorder="1"/>
    <xf numFmtId="0" fontId="0" fillId="0" borderId="0" xfId="0" applyAlignment="1">
      <alignment vertical="center"/>
    </xf>
    <xf numFmtId="3" fontId="19" fillId="0" borderId="0" xfId="0" applyNumberFormat="1" applyFont="1"/>
    <xf numFmtId="42" fontId="18" fillId="0" borderId="0" xfId="0" applyNumberFormat="1" applyFont="1"/>
    <xf numFmtId="0" fontId="19" fillId="0" borderId="0" xfId="0" applyFont="1" applyAlignment="1">
      <alignment horizontal="center"/>
    </xf>
    <xf numFmtId="42" fontId="19" fillId="0" borderId="0" xfId="0" applyNumberFormat="1" applyFont="1" applyAlignment="1">
      <alignment horizontal="right"/>
    </xf>
    <xf numFmtId="0" fontId="22" fillId="0" borderId="83" xfId="0" applyFont="1" applyBorder="1" applyAlignment="1" applyProtection="1">
      <alignment horizontal="left" vertical="center"/>
      <protection locked="0"/>
    </xf>
    <xf numFmtId="42" fontId="36" fillId="0" borderId="84" xfId="0" applyNumberFormat="1" applyFont="1" applyBorder="1" applyProtection="1">
      <protection locked="0"/>
    </xf>
    <xf numFmtId="0" fontId="36" fillId="0" borderId="84" xfId="0" applyFont="1" applyBorder="1" applyAlignment="1" applyProtection="1">
      <alignment horizontal="center"/>
      <protection locked="0"/>
    </xf>
    <xf numFmtId="0" fontId="22" fillId="0" borderId="86" xfId="0" applyFont="1" applyBorder="1" applyAlignment="1" applyProtection="1">
      <alignment horizontal="left" vertical="center"/>
      <protection locked="0"/>
    </xf>
    <xf numFmtId="42" fontId="36" fillId="0" borderId="87" xfId="0" applyNumberFormat="1" applyFont="1" applyBorder="1" applyAlignment="1" applyProtection="1">
      <alignment horizontal="left" vertical="center"/>
      <protection locked="0"/>
    </xf>
    <xf numFmtId="0" fontId="36" fillId="0" borderId="87" xfId="0" applyFont="1" applyBorder="1" applyAlignment="1" applyProtection="1">
      <alignment horizontal="center" vertical="center"/>
      <protection locked="0"/>
    </xf>
    <xf numFmtId="0" fontId="36"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6" fillId="0" borderId="90" xfId="0" applyNumberFormat="1" applyFont="1" applyBorder="1" applyAlignment="1" applyProtection="1">
      <alignment horizontal="left" vertical="center"/>
      <protection locked="0"/>
    </xf>
    <xf numFmtId="0" fontId="36" fillId="0" borderId="90" xfId="0" applyFont="1" applyBorder="1" applyAlignment="1" applyProtection="1">
      <alignment horizontal="center" vertical="center"/>
      <protection locked="0"/>
    </xf>
    <xf numFmtId="0" fontId="36" fillId="0" borderId="91" xfId="0" applyFont="1" applyBorder="1" applyAlignment="1">
      <alignment horizontal="center" vertical="center"/>
    </xf>
    <xf numFmtId="42" fontId="36" fillId="0" borderId="84" xfId="0" applyNumberFormat="1" applyFont="1" applyBorder="1" applyAlignment="1" applyProtection="1">
      <alignment horizontal="left" vertical="center"/>
      <protection locked="0"/>
    </xf>
    <xf numFmtId="0" fontId="36" fillId="0" borderId="84" xfId="0" applyFont="1" applyBorder="1" applyAlignment="1" applyProtection="1">
      <alignment horizontal="center" vertical="center"/>
      <protection locked="0"/>
    </xf>
    <xf numFmtId="0" fontId="36" fillId="0" borderId="85" xfId="0" applyFont="1" applyBorder="1" applyAlignment="1">
      <alignment horizontal="center" vertical="center"/>
    </xf>
    <xf numFmtId="0" fontId="39" fillId="0" borderId="84" xfId="0" applyFont="1" applyBorder="1" applyAlignment="1" applyProtection="1">
      <alignment horizontal="center"/>
      <protection locked="0"/>
    </xf>
    <xf numFmtId="42" fontId="36" fillId="0" borderId="87" xfId="0" applyNumberFormat="1" applyFont="1" applyBorder="1" applyProtection="1">
      <protection locked="0"/>
    </xf>
    <xf numFmtId="0" fontId="39" fillId="0" borderId="87" xfId="0" applyFont="1" applyBorder="1" applyAlignment="1" applyProtection="1">
      <alignment horizontal="center"/>
      <protection locked="0"/>
    </xf>
    <xf numFmtId="0" fontId="22" fillId="0" borderId="92" xfId="0" applyFont="1" applyBorder="1" applyAlignment="1" applyProtection="1">
      <alignment horizontal="left" vertical="center"/>
      <protection locked="0"/>
    </xf>
    <xf numFmtId="42" fontId="36" fillId="0" borderId="93" xfId="0" applyNumberFormat="1" applyFont="1" applyBorder="1" applyAlignment="1" applyProtection="1">
      <alignment horizontal="left" vertical="center"/>
      <protection locked="0"/>
    </xf>
    <xf numFmtId="0" fontId="36" fillId="0" borderId="93" xfId="0" applyFont="1" applyBorder="1" applyAlignment="1" applyProtection="1">
      <alignment horizontal="center" vertical="center"/>
      <protection locked="0"/>
    </xf>
    <xf numFmtId="42" fontId="36" fillId="0" borderId="98" xfId="0" applyNumberFormat="1" applyFont="1" applyBorder="1" applyAlignment="1">
      <alignment horizontal="left" vertical="center"/>
    </xf>
    <xf numFmtId="0" fontId="22" fillId="0" borderId="83" xfId="0" applyFont="1" applyBorder="1" applyAlignment="1">
      <alignment horizontal="left" vertical="center"/>
    </xf>
    <xf numFmtId="0" fontId="22" fillId="0" borderId="99" xfId="0" applyFont="1" applyBorder="1" applyAlignment="1" applyProtection="1">
      <alignment horizontal="left" vertical="center"/>
      <protection locked="0"/>
    </xf>
    <xf numFmtId="0" fontId="22" fillId="0" borderId="92" xfId="0" applyFont="1" applyBorder="1" applyAlignment="1">
      <alignment horizontal="left" vertical="center"/>
    </xf>
    <xf numFmtId="42" fontId="36" fillId="0" borderId="84" xfId="0" applyNumberFormat="1" applyFont="1" applyBorder="1" applyAlignment="1">
      <alignment horizontal="left" vertical="center"/>
    </xf>
    <xf numFmtId="42" fontId="36" fillId="0" borderId="100" xfId="0" applyNumberFormat="1" applyFont="1" applyBorder="1" applyAlignment="1" applyProtection="1">
      <alignment horizontal="left" vertical="center"/>
      <protection locked="0"/>
    </xf>
    <xf numFmtId="42" fontId="36" fillId="0" borderId="93" xfId="0" applyNumberFormat="1" applyFont="1" applyBorder="1" applyAlignment="1">
      <alignment horizontal="left" vertical="center"/>
    </xf>
    <xf numFmtId="0" fontId="36" fillId="0" borderId="84" xfId="0" applyFont="1" applyBorder="1" applyAlignment="1">
      <alignment horizontal="center" vertical="center"/>
    </xf>
    <xf numFmtId="0" fontId="36" fillId="0" borderId="100" xfId="0" applyFont="1" applyBorder="1" applyAlignment="1" applyProtection="1">
      <alignment horizontal="center" vertical="center"/>
      <protection locked="0"/>
    </xf>
    <xf numFmtId="0" fontId="36" fillId="0" borderId="93" xfId="0" applyFont="1" applyBorder="1" applyAlignment="1">
      <alignment horizontal="center" vertical="center"/>
    </xf>
    <xf numFmtId="0" fontId="4" fillId="0" borderId="12" xfId="0" applyFont="1" applyBorder="1" applyAlignment="1">
      <alignment horizontal="center" vertical="center"/>
    </xf>
    <xf numFmtId="176" fontId="3" fillId="0" borderId="105" xfId="0" applyNumberFormat="1" applyFont="1" applyBorder="1" applyAlignment="1" applyProtection="1">
      <alignment horizontal="center" vertical="center"/>
      <protection locked="0"/>
    </xf>
    <xf numFmtId="176" fontId="4" fillId="0" borderId="106"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right" vertical="center"/>
      <protection locked="0"/>
    </xf>
    <xf numFmtId="176" fontId="5" fillId="0" borderId="7" xfId="0" applyNumberFormat="1" applyFont="1" applyBorder="1" applyAlignment="1" applyProtection="1">
      <alignment vertical="center"/>
      <protection locked="0"/>
    </xf>
    <xf numFmtId="176" fontId="5" fillId="0" borderId="0" xfId="0" applyNumberFormat="1" applyFont="1" applyAlignment="1" applyProtection="1">
      <alignment vertical="center"/>
      <protection locked="0"/>
    </xf>
    <xf numFmtId="0" fontId="45" fillId="0" borderId="0" xfId="0" applyFont="1" applyAlignment="1">
      <alignment vertical="center"/>
    </xf>
    <xf numFmtId="180" fontId="45" fillId="0" borderId="0" xfId="0" applyNumberFormat="1" applyFont="1" applyAlignment="1">
      <alignment horizontal="center" vertical="center"/>
    </xf>
    <xf numFmtId="0" fontId="45" fillId="0" borderId="0" xfId="0" applyFont="1" applyAlignment="1">
      <alignment horizontal="center" vertical="center"/>
    </xf>
    <xf numFmtId="180" fontId="45" fillId="0" borderId="0" xfId="0" applyNumberFormat="1" applyFont="1" applyAlignment="1">
      <alignment vertical="center"/>
    </xf>
    <xf numFmtId="0" fontId="45" fillId="0" borderId="0" xfId="0" applyFont="1" applyAlignment="1">
      <alignment horizontal="right" vertical="center"/>
    </xf>
    <xf numFmtId="0" fontId="45" fillId="0" borderId="0" xfId="0" applyFont="1" applyAlignment="1">
      <alignment horizontal="left" vertical="center"/>
    </xf>
    <xf numFmtId="0" fontId="46" fillId="0" borderId="0" xfId="0" applyFont="1" applyAlignment="1">
      <alignment vertical="center"/>
    </xf>
    <xf numFmtId="0" fontId="45" fillId="0" borderId="38" xfId="0" applyFont="1" applyBorder="1" applyAlignment="1">
      <alignment vertical="center"/>
    </xf>
    <xf numFmtId="0" fontId="48" fillId="0" borderId="0" xfId="0" applyFont="1" applyAlignment="1">
      <alignment vertical="center"/>
    </xf>
    <xf numFmtId="180" fontId="49" fillId="0" borderId="0" xfId="0" applyNumberFormat="1" applyFont="1" applyAlignment="1">
      <alignment horizontal="center" vertical="center"/>
    </xf>
    <xf numFmtId="180" fontId="49" fillId="0" borderId="0" xfId="0" applyNumberFormat="1" applyFont="1" applyAlignment="1">
      <alignment horizontal="right" vertical="center"/>
    </xf>
    <xf numFmtId="5" fontId="50" fillId="0" borderId="0" xfId="0" applyNumberFormat="1" applyFont="1" applyAlignment="1">
      <alignment horizontal="center" vertical="center"/>
    </xf>
    <xf numFmtId="0" fontId="51" fillId="0" borderId="0" xfId="0" applyFont="1" applyAlignment="1">
      <alignment horizontal="left" vertical="center"/>
    </xf>
    <xf numFmtId="0" fontId="51" fillId="0" borderId="0" xfId="0" applyFont="1" applyAlignment="1">
      <alignment horizontal="center" vertical="center"/>
    </xf>
    <xf numFmtId="0" fontId="49" fillId="0" borderId="0" xfId="0" applyFont="1" applyAlignment="1">
      <alignment horizontal="right" vertical="center"/>
    </xf>
    <xf numFmtId="0" fontId="52" fillId="0" borderId="0" xfId="0" applyFont="1" applyAlignment="1">
      <alignment horizontal="center" vertical="center"/>
    </xf>
    <xf numFmtId="180" fontId="53" fillId="0" borderId="109" xfId="0" applyNumberFormat="1" applyFont="1" applyBorder="1" applyAlignment="1">
      <alignment horizontal="center" vertical="center" wrapText="1"/>
    </xf>
    <xf numFmtId="0" fontId="53" fillId="0" borderId="15" xfId="0" applyFont="1" applyBorder="1" applyAlignment="1">
      <alignment horizontal="center" vertical="center"/>
    </xf>
    <xf numFmtId="0" fontId="53" fillId="0" borderId="110" xfId="0" applyFont="1" applyBorder="1" applyAlignment="1">
      <alignment horizontal="center" vertical="center"/>
    </xf>
    <xf numFmtId="180" fontId="53" fillId="0" borderId="110" xfId="0" applyNumberFormat="1" applyFont="1" applyBorder="1" applyAlignment="1">
      <alignment horizontal="center" vertical="center" wrapText="1"/>
    </xf>
    <xf numFmtId="0" fontId="54" fillId="0" borderId="110" xfId="0" applyFont="1" applyBorder="1" applyAlignment="1">
      <alignment horizontal="center" vertical="center" wrapText="1"/>
    </xf>
    <xf numFmtId="0" fontId="53" fillId="0" borderId="110" xfId="0" applyFont="1" applyBorder="1" applyAlignment="1">
      <alignment horizontal="center" vertical="center" wrapText="1"/>
    </xf>
    <xf numFmtId="0" fontId="54" fillId="0" borderId="111" xfId="0" applyFont="1" applyBorder="1" applyAlignment="1">
      <alignment horizontal="center" vertical="center" wrapText="1"/>
    </xf>
    <xf numFmtId="0" fontId="53" fillId="0" borderId="112"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26" xfId="0" applyFont="1" applyBorder="1" applyAlignment="1">
      <alignment horizontal="center" vertical="center"/>
    </xf>
    <xf numFmtId="180" fontId="45" fillId="0" borderId="113" xfId="0" applyNumberFormat="1" applyFont="1" applyBorder="1" applyAlignment="1" applyProtection="1">
      <alignment horizontal="center" vertical="center"/>
      <protection locked="0"/>
    </xf>
    <xf numFmtId="0" fontId="45" fillId="0" borderId="113" xfId="0" applyFont="1" applyBorder="1" applyAlignment="1" applyProtection="1">
      <alignment horizontal="left" vertical="center"/>
      <protection locked="0"/>
    </xf>
    <xf numFmtId="0" fontId="45" fillId="0" borderId="113" xfId="0" applyFont="1" applyBorder="1" applyAlignment="1" applyProtection="1">
      <alignment horizontal="center" vertical="center"/>
      <protection locked="0"/>
    </xf>
    <xf numFmtId="180" fontId="45" fillId="0" borderId="47" xfId="0" applyNumberFormat="1" applyFont="1" applyBorder="1" applyAlignment="1" applyProtection="1">
      <alignment vertical="center"/>
      <protection locked="0"/>
    </xf>
    <xf numFmtId="180" fontId="45" fillId="0" borderId="47" xfId="0" applyNumberFormat="1" applyFont="1" applyBorder="1" applyAlignment="1" applyProtection="1">
      <alignment horizontal="center" vertical="center"/>
      <protection locked="0"/>
    </xf>
    <xf numFmtId="0" fontId="45" fillId="0" borderId="47" xfId="0" applyFont="1" applyBorder="1" applyAlignment="1" applyProtection="1">
      <alignment horizontal="center" vertical="center"/>
      <protection locked="0"/>
    </xf>
    <xf numFmtId="0" fontId="45" fillId="0" borderId="69" xfId="0" applyFont="1" applyBorder="1" applyAlignment="1">
      <alignment horizontal="left" vertical="center"/>
    </xf>
    <xf numFmtId="0" fontId="45" fillId="0" borderId="49" xfId="0" applyFont="1" applyBorder="1" applyAlignment="1" applyProtection="1">
      <alignment horizontal="center" vertical="center"/>
      <protection locked="0"/>
    </xf>
    <xf numFmtId="180" fontId="45" fillId="3" borderId="87" xfId="0" applyNumberFormat="1" applyFont="1" applyFill="1" applyBorder="1" applyAlignment="1">
      <alignment horizontal="right" vertical="center"/>
    </xf>
    <xf numFmtId="180" fontId="45" fillId="3" borderId="114" xfId="0" applyNumberFormat="1" applyFont="1" applyFill="1" applyBorder="1" applyAlignment="1">
      <alignment horizontal="right" vertical="center"/>
    </xf>
    <xf numFmtId="180" fontId="45" fillId="0" borderId="115" xfId="0" applyNumberFormat="1" applyFont="1" applyBorder="1" applyAlignment="1" applyProtection="1">
      <alignment horizontal="center" vertical="center"/>
      <protection locked="0"/>
    </xf>
    <xf numFmtId="0" fontId="45" fillId="0" borderId="115" xfId="0" applyFont="1" applyBorder="1" applyAlignment="1" applyProtection="1">
      <alignment horizontal="left" vertical="center"/>
      <protection locked="0"/>
    </xf>
    <xf numFmtId="0" fontId="45" fillId="0" borderId="115" xfId="0" applyFont="1" applyBorder="1" applyAlignment="1" applyProtection="1">
      <alignment horizontal="center" vertical="center"/>
      <protection locked="0"/>
    </xf>
    <xf numFmtId="180" fontId="45" fillId="0" borderId="48" xfId="0" applyNumberFormat="1" applyFont="1" applyBorder="1" applyAlignment="1" applyProtection="1">
      <alignment vertical="center"/>
      <protection locked="0"/>
    </xf>
    <xf numFmtId="180" fontId="45" fillId="0" borderId="48" xfId="0" applyNumberFormat="1"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5" fillId="0" borderId="70" xfId="0" applyFont="1" applyBorder="1" applyAlignment="1">
      <alignment horizontal="left" vertical="center"/>
    </xf>
    <xf numFmtId="180" fontId="45" fillId="3" borderId="90" xfId="0" applyNumberFormat="1" applyFont="1" applyFill="1" applyBorder="1" applyAlignment="1">
      <alignment horizontal="right" vertical="center"/>
    </xf>
    <xf numFmtId="180" fontId="45" fillId="0" borderId="116" xfId="0" applyNumberFormat="1" applyFont="1" applyBorder="1" applyAlignment="1">
      <alignment horizontal="center" vertical="center"/>
    </xf>
    <xf numFmtId="0" fontId="45" fillId="0" borderId="98" xfId="0" applyFont="1" applyBorder="1" applyAlignment="1">
      <alignment horizontal="left" vertical="center"/>
    </xf>
    <xf numFmtId="0" fontId="45" fillId="0" borderId="45" xfId="0" applyFont="1" applyBorder="1" applyAlignment="1">
      <alignment horizontal="center" vertical="center"/>
    </xf>
    <xf numFmtId="180" fontId="45" fillId="0" borderId="45" xfId="0" applyNumberFormat="1" applyFont="1" applyBorder="1" applyAlignment="1">
      <alignment horizontal="left" vertical="center"/>
    </xf>
    <xf numFmtId="0" fontId="45" fillId="0" borderId="45" xfId="0" applyFont="1" applyBorder="1" applyAlignment="1">
      <alignment horizontal="left" vertical="center"/>
    </xf>
    <xf numFmtId="180" fontId="45" fillId="3" borderId="117" xfId="0" applyNumberFormat="1" applyFont="1" applyFill="1" applyBorder="1" applyAlignment="1">
      <alignment horizontal="right" vertical="center"/>
    </xf>
    <xf numFmtId="180" fontId="45" fillId="3" borderId="57" xfId="0" applyNumberFormat="1" applyFont="1" applyFill="1" applyBorder="1" applyAlignment="1">
      <alignment horizontal="right" vertical="center"/>
    </xf>
    <xf numFmtId="180" fontId="45" fillId="0" borderId="118" xfId="0" applyNumberFormat="1" applyFont="1" applyBorder="1" applyAlignment="1" applyProtection="1">
      <alignment horizontal="center" vertical="center"/>
      <protection locked="0"/>
    </xf>
    <xf numFmtId="0" fontId="45" fillId="0" borderId="118" xfId="0" applyFont="1" applyBorder="1" applyAlignment="1" applyProtection="1">
      <alignment horizontal="left" vertical="center"/>
      <protection locked="0"/>
    </xf>
    <xf numFmtId="0" fontId="45" fillId="0" borderId="118" xfId="0" applyFont="1" applyBorder="1" applyAlignment="1" applyProtection="1">
      <alignment horizontal="center" vertical="center"/>
      <protection locked="0"/>
    </xf>
    <xf numFmtId="180" fontId="45" fillId="0" borderId="119" xfId="0" applyNumberFormat="1" applyFont="1" applyBorder="1" applyAlignment="1" applyProtection="1">
      <alignment vertical="center"/>
      <protection locked="0"/>
    </xf>
    <xf numFmtId="180" fontId="45" fillId="0" borderId="119" xfId="0" applyNumberFormat="1" applyFont="1" applyBorder="1" applyAlignment="1" applyProtection="1">
      <alignment horizontal="center" vertical="center"/>
      <protection locked="0"/>
    </xf>
    <xf numFmtId="0" fontId="45" fillId="0" borderId="119" xfId="0" applyFont="1" applyBorder="1" applyAlignment="1" applyProtection="1">
      <alignment horizontal="center" vertical="center"/>
      <protection locked="0"/>
    </xf>
    <xf numFmtId="0" fontId="45" fillId="0" borderId="120" xfId="0" applyFont="1" applyBorder="1" applyAlignment="1">
      <alignment horizontal="left" vertical="center"/>
    </xf>
    <xf numFmtId="0" fontId="45" fillId="0" borderId="121" xfId="0" applyFont="1" applyBorder="1" applyAlignment="1" applyProtection="1">
      <alignment horizontal="center" vertical="center"/>
      <protection locked="0"/>
    </xf>
    <xf numFmtId="180" fontId="45" fillId="3" borderId="100" xfId="0" applyNumberFormat="1" applyFont="1" applyFill="1" applyBorder="1" applyAlignment="1">
      <alignment horizontal="right" vertical="center"/>
    </xf>
    <xf numFmtId="180" fontId="45" fillId="3" borderId="18" xfId="0" applyNumberFormat="1" applyFont="1" applyFill="1" applyBorder="1" applyAlignment="1">
      <alignment horizontal="right" vertical="center"/>
    </xf>
    <xf numFmtId="0" fontId="45" fillId="0" borderId="50" xfId="0" applyFont="1" applyBorder="1" applyAlignment="1" applyProtection="1">
      <alignment horizontal="center" vertical="center"/>
      <protection locked="0"/>
    </xf>
    <xf numFmtId="180" fontId="45" fillId="3" borderId="124" xfId="0" applyNumberFormat="1" applyFont="1" applyFill="1" applyBorder="1" applyAlignment="1">
      <alignment horizontal="right" vertical="center"/>
    </xf>
    <xf numFmtId="180" fontId="45" fillId="3" borderId="84" xfId="0" applyNumberFormat="1" applyFont="1" applyFill="1" applyBorder="1" applyAlignment="1">
      <alignment horizontal="right" vertical="center"/>
    </xf>
    <xf numFmtId="180" fontId="45" fillId="3" borderId="26" xfId="0" applyNumberFormat="1" applyFont="1" applyFill="1" applyBorder="1" applyAlignment="1">
      <alignment vertical="center"/>
    </xf>
    <xf numFmtId="180" fontId="45" fillId="3" borderId="5" xfId="0" applyNumberFormat="1" applyFont="1" applyFill="1" applyBorder="1" applyAlignment="1">
      <alignment vertical="center"/>
    </xf>
    <xf numFmtId="180" fontId="45" fillId="0" borderId="1" xfId="0" applyNumberFormat="1" applyFont="1" applyBorder="1" applyAlignment="1">
      <alignment vertical="center"/>
    </xf>
    <xf numFmtId="180" fontId="45" fillId="0" borderId="4" xfId="0" applyNumberFormat="1" applyFont="1" applyBorder="1" applyAlignment="1">
      <alignment vertical="center"/>
    </xf>
    <xf numFmtId="180" fontId="45" fillId="0" borderId="27" xfId="0" applyNumberFormat="1" applyFont="1" applyBorder="1" applyAlignment="1">
      <alignment vertical="center"/>
    </xf>
    <xf numFmtId="0" fontId="45" fillId="0" borderId="0" xfId="0" applyFont="1" applyAlignment="1" applyProtection="1">
      <alignment vertical="center"/>
      <protection locked="0"/>
    </xf>
    <xf numFmtId="180" fontId="45" fillId="0" borderId="1" xfId="1" applyNumberFormat="1" applyFont="1" applyFill="1" applyBorder="1" applyAlignment="1" applyProtection="1">
      <alignment horizontal="right" vertical="center"/>
    </xf>
    <xf numFmtId="179" fontId="45" fillId="0" borderId="0" xfId="0" applyNumberFormat="1" applyFont="1" applyAlignment="1">
      <alignment vertical="center"/>
    </xf>
    <xf numFmtId="0" fontId="60" fillId="0" borderId="38" xfId="0" applyFont="1" applyBorder="1" applyAlignment="1">
      <alignment vertical="center" wrapText="1"/>
    </xf>
    <xf numFmtId="180" fontId="45" fillId="0" borderId="27" xfId="0" applyNumberFormat="1" applyFont="1" applyBorder="1" applyAlignment="1">
      <alignment horizontal="right" vertical="center"/>
    </xf>
    <xf numFmtId="178" fontId="45" fillId="0" borderId="0" xfId="0" applyNumberFormat="1" applyFont="1" applyAlignment="1">
      <alignment vertical="center"/>
    </xf>
    <xf numFmtId="0" fontId="45" fillId="0" borderId="0" xfId="0" applyFont="1" applyAlignment="1">
      <alignment horizontal="justify" vertical="center"/>
    </xf>
    <xf numFmtId="0" fontId="5" fillId="0" borderId="73" xfId="0" applyFont="1" applyBorder="1" applyAlignment="1">
      <alignment horizontal="center" vertical="center" wrapText="1"/>
    </xf>
    <xf numFmtId="0" fontId="63" fillId="0" borderId="113" xfId="0" applyFont="1" applyBorder="1" applyAlignment="1" applyProtection="1">
      <alignment horizontal="left" vertical="center"/>
      <protection locked="0"/>
    </xf>
    <xf numFmtId="180" fontId="63" fillId="0" borderId="113" xfId="0" applyNumberFormat="1" applyFont="1" applyBorder="1" applyAlignment="1" applyProtection="1">
      <alignment horizontal="center" vertical="center"/>
      <protection locked="0"/>
    </xf>
    <xf numFmtId="0" fontId="63" fillId="0" borderId="113" xfId="0" applyFont="1" applyBorder="1" applyAlignment="1" applyProtection="1">
      <alignment horizontal="center" vertical="center"/>
      <protection locked="0"/>
    </xf>
    <xf numFmtId="180" fontId="63" fillId="0" borderId="47" xfId="0" applyNumberFormat="1" applyFont="1" applyBorder="1" applyAlignment="1" applyProtection="1">
      <alignment vertical="center"/>
      <protection locked="0"/>
    </xf>
    <xf numFmtId="180" fontId="63" fillId="0" borderId="47" xfId="0" applyNumberFormat="1" applyFont="1" applyBorder="1" applyAlignment="1" applyProtection="1">
      <alignment horizontal="center" vertical="center"/>
      <protection locked="0"/>
    </xf>
    <xf numFmtId="0" fontId="63" fillId="0" borderId="47" xfId="0" applyFont="1" applyBorder="1" applyAlignment="1" applyProtection="1">
      <alignment horizontal="center" vertical="center"/>
      <protection locked="0"/>
    </xf>
    <xf numFmtId="42" fontId="36" fillId="5" borderId="56" xfId="0" applyNumberFormat="1" applyFont="1" applyFill="1" applyBorder="1" applyAlignment="1">
      <alignment horizontal="left" vertical="center"/>
    </xf>
    <xf numFmtId="42" fontId="36" fillId="5" borderId="52" xfId="0" applyNumberFormat="1" applyFont="1" applyFill="1" applyBorder="1" applyAlignment="1">
      <alignment horizontal="left" vertical="center"/>
    </xf>
    <xf numFmtId="42" fontId="36" fillId="5" borderId="53" xfId="0" applyNumberFormat="1" applyFont="1" applyFill="1" applyBorder="1" applyAlignment="1">
      <alignment horizontal="left" vertical="center"/>
    </xf>
    <xf numFmtId="42" fontId="36" fillId="5" borderId="43" xfId="0" applyNumberFormat="1" applyFont="1" applyFill="1" applyBorder="1" applyAlignment="1">
      <alignment horizontal="left" vertical="center"/>
    </xf>
    <xf numFmtId="3" fontId="31" fillId="5" borderId="8" xfId="0" applyNumberFormat="1" applyFont="1" applyFill="1" applyBorder="1" applyAlignment="1">
      <alignment horizontal="center" vertical="center"/>
    </xf>
    <xf numFmtId="0" fontId="4" fillId="5" borderId="13" xfId="0" applyFont="1" applyFill="1" applyBorder="1" applyAlignment="1">
      <alignment horizontal="justify" vertical="center"/>
    </xf>
    <xf numFmtId="42" fontId="6" fillId="5" borderId="15" xfId="0" applyNumberFormat="1" applyFont="1" applyFill="1" applyBorder="1" applyAlignment="1">
      <alignment horizontal="justify" vertical="center"/>
    </xf>
    <xf numFmtId="0" fontId="6" fillId="5" borderId="15" xfId="0" applyFont="1" applyFill="1" applyBorder="1" applyAlignment="1">
      <alignment horizontal="center" vertical="center"/>
    </xf>
    <xf numFmtId="42" fontId="6" fillId="5" borderId="5" xfId="0" applyNumberFormat="1" applyFont="1" applyFill="1" applyBorder="1" applyAlignment="1">
      <alignment horizontal="justify" vertical="center"/>
    </xf>
    <xf numFmtId="42" fontId="36" fillId="5" borderId="58" xfId="0" applyNumberFormat="1" applyFont="1" applyFill="1" applyBorder="1" applyAlignment="1">
      <alignment horizontal="left" vertical="center"/>
    </xf>
    <xf numFmtId="42" fontId="36" fillId="5" borderId="51" xfId="0" applyNumberFormat="1" applyFont="1" applyFill="1" applyBorder="1" applyAlignment="1">
      <alignment horizontal="left" vertical="center"/>
    </xf>
    <xf numFmtId="42" fontId="36" fillId="5" borderId="60" xfId="0" applyNumberFormat="1" applyFont="1" applyFill="1" applyBorder="1" applyAlignment="1">
      <alignment horizontal="left" vertical="center"/>
    </xf>
    <xf numFmtId="0" fontId="36" fillId="5" borderId="85" xfId="0" applyFont="1" applyFill="1" applyBorder="1" applyAlignment="1">
      <alignment horizontal="center"/>
    </xf>
    <xf numFmtId="0" fontId="36" fillId="5" borderId="88" xfId="0" applyFont="1" applyFill="1" applyBorder="1" applyAlignment="1">
      <alignment horizontal="center" vertical="center"/>
    </xf>
    <xf numFmtId="0" fontId="36" fillId="5" borderId="91" xfId="0" applyFont="1" applyFill="1" applyBorder="1" applyAlignment="1">
      <alignment horizontal="center" vertical="center"/>
    </xf>
    <xf numFmtId="0" fontId="36" fillId="5" borderId="45" xfId="0" applyFont="1" applyFill="1" applyBorder="1" applyAlignment="1">
      <alignment horizontal="center" vertical="center"/>
    </xf>
    <xf numFmtId="0" fontId="36" fillId="5" borderId="85" xfId="0" applyFont="1" applyFill="1" applyBorder="1" applyAlignment="1">
      <alignment horizontal="center" vertical="center"/>
    </xf>
    <xf numFmtId="0" fontId="39" fillId="5" borderId="85" xfId="0" applyFont="1" applyFill="1" applyBorder="1" applyAlignment="1">
      <alignment horizontal="center"/>
    </xf>
    <xf numFmtId="0" fontId="39" fillId="5" borderId="88" xfId="0" applyFont="1" applyFill="1" applyBorder="1" applyAlignment="1">
      <alignment horizontal="center"/>
    </xf>
    <xf numFmtId="0" fontId="36" fillId="5" borderId="98" xfId="0" applyFont="1" applyFill="1" applyBorder="1" applyAlignment="1">
      <alignment horizontal="center" vertical="center"/>
    </xf>
    <xf numFmtId="0" fontId="39" fillId="5" borderId="101" xfId="0" applyFont="1" applyFill="1" applyBorder="1" applyAlignment="1">
      <alignment horizontal="center"/>
    </xf>
    <xf numFmtId="0" fontId="36" fillId="5" borderId="102" xfId="0" applyFont="1" applyFill="1" applyBorder="1" applyAlignment="1">
      <alignment horizontal="center" vertical="center"/>
    </xf>
    <xf numFmtId="0" fontId="36" fillId="5" borderId="103" xfId="0" applyFont="1" applyFill="1" applyBorder="1" applyAlignment="1">
      <alignment horizontal="center" vertical="center"/>
    </xf>
    <xf numFmtId="0" fontId="39" fillId="5" borderId="61" xfId="0" applyFont="1" applyFill="1" applyBorder="1" applyAlignment="1">
      <alignment horizontal="center"/>
    </xf>
    <xf numFmtId="0" fontId="39" fillId="5" borderId="94" xfId="0" applyFont="1" applyFill="1" applyBorder="1" applyAlignment="1">
      <alignment horizontal="center"/>
    </xf>
    <xf numFmtId="0" fontId="0" fillId="0" borderId="0" xfId="0" applyProtection="1">
      <protection locked="0"/>
    </xf>
    <xf numFmtId="0" fontId="18" fillId="0" borderId="0" xfId="0" applyFont="1" applyAlignment="1">
      <alignment horizontal="center" vertical="center"/>
    </xf>
    <xf numFmtId="0" fontId="18" fillId="0" borderId="44" xfId="0" applyFont="1" applyBorder="1" applyAlignment="1">
      <alignment horizontal="center" vertical="center" shrinkToFit="1"/>
    </xf>
    <xf numFmtId="0" fontId="27" fillId="0" borderId="0" xfId="0" applyFont="1" applyAlignment="1">
      <alignment horizontal="center" vertical="center"/>
    </xf>
    <xf numFmtId="0" fontId="20" fillId="0" borderId="0" xfId="0" applyFont="1" applyAlignment="1">
      <alignment horizontal="center" vertical="center" wrapText="1"/>
    </xf>
    <xf numFmtId="0" fontId="18" fillId="0" borderId="0" xfId="0" applyFont="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wrapText="1"/>
    </xf>
    <xf numFmtId="42" fontId="18" fillId="0" borderId="44" xfId="0" applyNumberFormat="1" applyFont="1" applyBorder="1" applyAlignment="1">
      <alignment horizontal="center" vertical="center"/>
    </xf>
    <xf numFmtId="38"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0" fontId="18" fillId="2" borderId="0" xfId="0" applyFont="1" applyFill="1" applyAlignment="1">
      <alignment horizontal="center" vertical="center" wrapText="1"/>
    </xf>
    <xf numFmtId="0" fontId="18" fillId="0" borderId="54" xfId="0" applyFont="1" applyBorder="1" applyAlignment="1">
      <alignment horizontal="center" vertical="center" shrinkToFit="1"/>
    </xf>
    <xf numFmtId="0" fontId="25" fillId="0" borderId="10" xfId="0" applyFont="1" applyBorder="1" applyAlignment="1">
      <alignment horizontal="left" vertical="center"/>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8" fillId="0" borderId="16" xfId="0" applyFont="1" applyBorder="1" applyAlignment="1" applyProtection="1">
      <alignment horizontal="left" vertical="top"/>
      <protection locked="0"/>
    </xf>
    <xf numFmtId="0" fontId="28" fillId="0" borderId="17" xfId="0" applyFont="1" applyBorder="1" applyAlignment="1" applyProtection="1">
      <alignment horizontal="left" vertical="top"/>
      <protection locked="0"/>
    </xf>
    <xf numFmtId="0" fontId="28" fillId="0" borderId="18" xfId="0" applyFont="1" applyBorder="1" applyAlignment="1" applyProtection="1">
      <alignment horizontal="left" vertical="top"/>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2" fillId="0" borderId="74" xfId="0" applyFont="1" applyBorder="1" applyAlignment="1" applyProtection="1">
      <alignment horizontal="left" vertical="center"/>
      <protection locked="0"/>
    </xf>
    <xf numFmtId="0" fontId="22" fillId="0" borderId="75" xfId="0" applyFont="1" applyBorder="1" applyAlignment="1" applyProtection="1">
      <alignment horizontal="left" vertical="center"/>
      <protection locked="0"/>
    </xf>
    <xf numFmtId="0" fontId="22" fillId="0" borderId="76" xfId="0" applyFont="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protection locked="0"/>
    </xf>
    <xf numFmtId="0" fontId="28" fillId="0" borderId="9" xfId="0" applyFont="1" applyBorder="1" applyAlignment="1" applyProtection="1">
      <alignment horizontal="left" vertical="center"/>
      <protection locked="0"/>
    </xf>
    <xf numFmtId="0" fontId="28" fillId="0" borderId="6" xfId="0" applyFont="1" applyBorder="1" applyAlignment="1" applyProtection="1">
      <alignment horizontal="left" vertical="center"/>
      <protection locked="0"/>
    </xf>
    <xf numFmtId="0" fontId="4" fillId="0" borderId="9" xfId="0" applyFont="1" applyBorder="1" applyAlignment="1">
      <alignment horizontal="left" vertical="center"/>
    </xf>
    <xf numFmtId="176" fontId="5" fillId="0" borderId="13"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33" xfId="0" applyNumberFormat="1" applyFont="1" applyBorder="1" applyAlignment="1" applyProtection="1">
      <alignment horizontal="center" vertical="center"/>
      <protection locked="0"/>
    </xf>
    <xf numFmtId="176" fontId="5" fillId="0" borderId="34" xfId="0" applyNumberFormat="1"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176" fontId="5" fillId="0" borderId="75" xfId="0" applyNumberFormat="1" applyFont="1" applyBorder="1" applyAlignment="1" applyProtection="1">
      <alignment vertical="center"/>
      <protection locked="0"/>
    </xf>
    <xf numFmtId="176" fontId="5" fillId="0" borderId="76" xfId="0" applyNumberFormat="1" applyFont="1" applyBorder="1" applyAlignment="1" applyProtection="1">
      <alignment vertical="center"/>
      <protection locked="0"/>
    </xf>
    <xf numFmtId="176" fontId="5" fillId="0" borderId="107" xfId="0" applyNumberFormat="1" applyFont="1" applyBorder="1" applyAlignment="1" applyProtection="1">
      <alignment vertical="center"/>
      <protection locked="0"/>
    </xf>
    <xf numFmtId="176" fontId="5" fillId="0" borderId="108" xfId="0" applyNumberFormat="1" applyFont="1" applyBorder="1" applyAlignment="1" applyProtection="1">
      <alignment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76" fontId="5" fillId="0" borderId="29" xfId="0" applyNumberFormat="1" applyFont="1" applyBorder="1" applyAlignment="1" applyProtection="1">
      <alignment horizontal="center" vertical="center"/>
      <protection locked="0"/>
    </xf>
    <xf numFmtId="176" fontId="5" fillId="0" borderId="30"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3"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176" fontId="5" fillId="0" borderId="11"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176" fontId="5" fillId="0" borderId="31" xfId="0" applyNumberFormat="1" applyFont="1" applyBorder="1" applyAlignment="1" applyProtection="1">
      <alignment horizontal="center" vertical="center"/>
      <protection locked="0"/>
    </xf>
    <xf numFmtId="176" fontId="5" fillId="0" borderId="32" xfId="0" applyNumberFormat="1"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5" fillId="0" borderId="7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74" xfId="0" applyFont="1" applyBorder="1" applyAlignment="1" applyProtection="1">
      <alignment horizontal="left" vertical="top"/>
      <protection locked="0"/>
    </xf>
    <xf numFmtId="0" fontId="18" fillId="0" borderId="75" xfId="0" applyFont="1" applyBorder="1" applyAlignment="1" applyProtection="1">
      <alignment horizontal="left" vertical="top"/>
      <protection locked="0"/>
    </xf>
    <xf numFmtId="0" fontId="18" fillId="0" borderId="76" xfId="0" applyFont="1" applyBorder="1" applyAlignment="1" applyProtection="1">
      <alignment horizontal="left" vertical="top"/>
      <protection locked="0"/>
    </xf>
    <xf numFmtId="0" fontId="37" fillId="0" borderId="0" xfId="0" applyFont="1" applyAlignment="1">
      <alignment horizontal="center" vertical="center"/>
    </xf>
    <xf numFmtId="0" fontId="7" fillId="0" borderId="10" xfId="0" applyFont="1" applyBorder="1" applyAlignment="1" applyProtection="1">
      <alignment horizontal="right" vertical="center"/>
      <protection locked="0"/>
    </xf>
    <xf numFmtId="0" fontId="18" fillId="0" borderId="74" xfId="0" applyFont="1" applyBorder="1" applyAlignment="1" applyProtection="1">
      <alignment horizontal="center" vertical="center"/>
      <protection locked="0"/>
    </xf>
    <xf numFmtId="0" fontId="18" fillId="0" borderId="76"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protection locked="0"/>
    </xf>
    <xf numFmtId="0" fontId="18" fillId="0" borderId="76" xfId="0" applyFont="1" applyBorder="1" applyAlignment="1" applyProtection="1">
      <alignment horizontal="center" vertical="center" shrinkToFit="1"/>
      <protection locked="0"/>
    </xf>
    <xf numFmtId="0" fontId="45" fillId="0" borderId="0" xfId="0" applyFont="1" applyAlignment="1">
      <alignment horizontal="center" vertical="center"/>
    </xf>
    <xf numFmtId="38" fontId="58" fillId="0" borderId="0" xfId="1" applyFont="1" applyFill="1" applyBorder="1" applyAlignment="1" applyProtection="1">
      <alignment horizontal="center"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5" xfId="0" applyFont="1" applyBorder="1" applyAlignment="1">
      <alignment horizontal="center" vertical="center"/>
    </xf>
    <xf numFmtId="0" fontId="58" fillId="0" borderId="21" xfId="0" applyFont="1" applyBorder="1" applyAlignment="1">
      <alignment horizontal="center" vertical="center" wrapText="1"/>
    </xf>
    <xf numFmtId="0" fontId="48" fillId="0" borderId="11" xfId="0" applyFont="1" applyBorder="1" applyAlignment="1">
      <alignment horizontal="center" vertical="center" textRotation="255" wrapText="1"/>
    </xf>
    <xf numFmtId="0" fontId="48" fillId="0" borderId="12" xfId="0" applyFont="1" applyBorder="1" applyAlignment="1">
      <alignment horizontal="center" vertical="center" textRotation="255" wrapText="1"/>
    </xf>
    <xf numFmtId="0" fontId="48" fillId="0" borderId="13" xfId="0" applyFont="1" applyBorder="1" applyAlignment="1">
      <alignment horizontal="center" vertical="center" textRotation="255"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180" fontId="45" fillId="0" borderId="6" xfId="0" applyNumberFormat="1" applyFont="1" applyBorder="1" applyAlignment="1" applyProtection="1">
      <alignment vertical="center"/>
      <protection locked="0"/>
    </xf>
    <xf numFmtId="180" fontId="45" fillId="0" borderId="7" xfId="0" applyNumberFormat="1" applyFont="1" applyBorder="1" applyAlignment="1" applyProtection="1">
      <alignment vertical="center"/>
      <protection locked="0"/>
    </xf>
    <xf numFmtId="180" fontId="45" fillId="0" borderId="8" xfId="0" applyNumberFormat="1" applyFont="1" applyBorder="1" applyAlignment="1" applyProtection="1">
      <alignment vertical="center"/>
      <protection locked="0"/>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0" fontId="56" fillId="0" borderId="14" xfId="0" applyFont="1" applyBorder="1" applyAlignment="1">
      <alignment horizontal="right" vertical="center"/>
    </xf>
    <xf numFmtId="0" fontId="56" fillId="0" borderId="15" xfId="0" applyFont="1" applyBorder="1" applyAlignment="1">
      <alignment horizontal="right" vertical="center"/>
    </xf>
    <xf numFmtId="0" fontId="56" fillId="0" borderId="21" xfId="0" applyFont="1" applyBorder="1" applyAlignment="1">
      <alignment horizontal="right" vertical="center"/>
    </xf>
    <xf numFmtId="0" fontId="47" fillId="0" borderId="0" xfId="0" applyFont="1" applyAlignment="1">
      <alignment horizontal="center" vertical="center"/>
    </xf>
    <xf numFmtId="0" fontId="48" fillId="0" borderId="0" xfId="0" applyFont="1" applyAlignment="1">
      <alignment horizontal="left" vertical="center"/>
    </xf>
    <xf numFmtId="0" fontId="53" fillId="0" borderId="14" xfId="0" applyFont="1" applyBorder="1" applyAlignment="1">
      <alignment horizontal="center" vertical="center"/>
    </xf>
    <xf numFmtId="0" fontId="53" fillId="0" borderId="21" xfId="0" applyFont="1" applyBorder="1" applyAlignment="1">
      <alignment horizontal="center" vertical="center"/>
    </xf>
    <xf numFmtId="0" fontId="56" fillId="0" borderId="2" xfId="0" applyFont="1" applyBorder="1" applyAlignment="1">
      <alignment horizontal="center" vertical="center" textRotation="255"/>
    </xf>
    <xf numFmtId="0" fontId="56" fillId="0" borderId="3" xfId="0" applyFont="1" applyBorder="1" applyAlignment="1">
      <alignment horizontal="center" vertical="center" textRotation="255"/>
    </xf>
    <xf numFmtId="0" fontId="56" fillId="0" borderId="4" xfId="0" applyFont="1" applyBorder="1" applyAlignment="1">
      <alignment horizontal="center" vertical="center" textRotation="255"/>
    </xf>
    <xf numFmtId="180" fontId="45" fillId="3" borderId="7" xfId="0" applyNumberFormat="1" applyFont="1" applyFill="1" applyBorder="1" applyAlignment="1">
      <alignment horizontal="right" vertical="center"/>
    </xf>
    <xf numFmtId="180" fontId="45" fillId="3" borderId="8" xfId="0" applyNumberFormat="1" applyFont="1" applyFill="1" applyBorder="1" applyAlignment="1">
      <alignment horizontal="right" vertical="center"/>
    </xf>
    <xf numFmtId="0" fontId="57" fillId="4" borderId="74" xfId="0" applyFont="1" applyFill="1" applyBorder="1" applyAlignment="1">
      <alignment vertical="center"/>
    </xf>
    <xf numFmtId="0" fontId="57" fillId="4" borderId="75" xfId="0" applyFont="1" applyFill="1" applyBorder="1" applyAlignment="1">
      <alignment vertical="center"/>
    </xf>
    <xf numFmtId="0" fontId="57" fillId="4" borderId="76" xfId="0" applyFont="1" applyFill="1" applyBorder="1" applyAlignment="1">
      <alignment vertical="center"/>
    </xf>
    <xf numFmtId="180" fontId="45" fillId="3" borderId="6" xfId="0" applyNumberFormat="1" applyFont="1" applyFill="1" applyBorder="1" applyAlignment="1">
      <alignment horizontal="right" vertical="center"/>
    </xf>
    <xf numFmtId="180" fontId="45" fillId="3" borderId="39" xfId="0" applyNumberFormat="1" applyFont="1" applyFill="1" applyBorder="1" applyAlignment="1">
      <alignment horizontal="right" vertical="center"/>
    </xf>
    <xf numFmtId="0" fontId="57" fillId="4" borderId="122" xfId="0" applyFont="1" applyFill="1" applyBorder="1" applyAlignment="1">
      <alignment vertical="center"/>
    </xf>
    <xf numFmtId="0" fontId="57" fillId="4" borderId="104" xfId="0" applyFont="1" applyFill="1" applyBorder="1" applyAlignment="1">
      <alignment vertical="center"/>
    </xf>
    <xf numFmtId="0" fontId="57" fillId="4" borderId="123" xfId="0" applyFont="1" applyFill="1" applyBorder="1" applyAlignment="1">
      <alignment vertical="center"/>
    </xf>
    <xf numFmtId="180" fontId="45" fillId="3" borderId="40" xfId="0" applyNumberFormat="1" applyFont="1" applyFill="1" applyBorder="1" applyAlignment="1">
      <alignment horizontal="right" vertical="center"/>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4" xfId="0" applyFont="1" applyFill="1" applyBorder="1" applyAlignment="1">
      <alignment horizontal="center" vertical="center"/>
    </xf>
    <xf numFmtId="3" fontId="36" fillId="5" borderId="2" xfId="0" applyNumberFormat="1" applyFont="1" applyFill="1" applyBorder="1" applyAlignment="1">
      <alignment horizontal="center" vertical="center"/>
    </xf>
    <xf numFmtId="3" fontId="36" fillId="5" borderId="3" xfId="0" applyNumberFormat="1" applyFont="1" applyFill="1" applyBorder="1" applyAlignment="1">
      <alignment horizontal="center" vertical="center"/>
    </xf>
    <xf numFmtId="3" fontId="36" fillId="5" borderId="4" xfId="0" applyNumberFormat="1" applyFont="1" applyFill="1" applyBorder="1" applyAlignment="1">
      <alignment horizontal="center" vertical="center"/>
    </xf>
    <xf numFmtId="0" fontId="31" fillId="5" borderId="14" xfId="0" applyFont="1" applyFill="1" applyBorder="1" applyAlignment="1">
      <alignment horizontal="center" vertical="center"/>
    </xf>
    <xf numFmtId="0" fontId="31" fillId="5" borderId="5" xfId="0" applyFont="1" applyFill="1" applyBorder="1" applyAlignment="1">
      <alignment horizontal="center" vertical="center"/>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0" fontId="36" fillId="5" borderId="2" xfId="0" applyFont="1" applyFill="1" applyBorder="1" applyAlignment="1">
      <alignment horizontal="center" vertical="center" wrapText="1"/>
    </xf>
    <xf numFmtId="3" fontId="40" fillId="5" borderId="2" xfId="0" applyNumberFormat="1" applyFont="1" applyFill="1" applyBorder="1" applyAlignment="1">
      <alignment horizontal="center" vertical="center"/>
    </xf>
    <xf numFmtId="3" fontId="40" fillId="5" borderId="4" xfId="0" applyNumberFormat="1" applyFont="1" applyFill="1" applyBorder="1" applyAlignment="1">
      <alignment horizontal="center" vertical="center"/>
    </xf>
    <xf numFmtId="0" fontId="34" fillId="0" borderId="0" xfId="0" applyFont="1" applyAlignment="1">
      <alignment horizontal="center" vertical="center" wrapText="1"/>
    </xf>
    <xf numFmtId="0" fontId="40" fillId="5" borderId="2" xfId="0" applyFont="1" applyFill="1" applyBorder="1" applyAlignment="1">
      <alignment horizontal="center" vertical="center" wrapText="1"/>
    </xf>
    <xf numFmtId="0" fontId="40" fillId="5" borderId="4" xfId="0" applyFont="1" applyFill="1" applyBorder="1" applyAlignment="1">
      <alignment horizontal="center" vertical="center"/>
    </xf>
    <xf numFmtId="0" fontId="36" fillId="5" borderId="60" xfId="0" applyFont="1" applyFill="1" applyBorder="1" applyAlignment="1">
      <alignment horizontal="center" vertical="center"/>
    </xf>
    <xf numFmtId="0" fontId="36" fillId="5" borderId="43" xfId="0" applyFont="1" applyFill="1" applyBorder="1" applyAlignment="1">
      <alignment horizontal="center" vertical="center"/>
    </xf>
    <xf numFmtId="0" fontId="44" fillId="5" borderId="64" xfId="0" applyFont="1" applyFill="1" applyBorder="1" applyAlignment="1">
      <alignment horizontal="center" vertical="center"/>
    </xf>
    <xf numFmtId="0" fontId="44" fillId="5" borderId="65" xfId="0" applyFont="1" applyFill="1" applyBorder="1" applyAlignment="1">
      <alignment horizontal="center" vertical="center"/>
    </xf>
    <xf numFmtId="0" fontId="44" fillId="5" borderId="66" xfId="0" applyFont="1" applyFill="1" applyBorder="1" applyAlignment="1">
      <alignment horizontal="center" vertical="center"/>
    </xf>
    <xf numFmtId="0" fontId="44" fillId="5" borderId="67" xfId="0" applyFont="1" applyFill="1" applyBorder="1" applyAlignment="1">
      <alignment horizontal="center" vertical="center"/>
    </xf>
    <xf numFmtId="42" fontId="33" fillId="0" borderId="14" xfId="0" applyNumberFormat="1" applyFont="1" applyBorder="1" applyAlignment="1">
      <alignment horizontal="center" vertical="center"/>
    </xf>
    <xf numFmtId="42" fontId="33" fillId="0" borderId="5" xfId="0" applyNumberFormat="1" applyFont="1" applyBorder="1" applyAlignment="1">
      <alignment horizontal="center"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6" fillId="5" borderId="11" xfId="0" applyFont="1" applyFill="1" applyBorder="1" applyAlignment="1">
      <alignment horizontal="center" vertical="center" wrapText="1"/>
    </xf>
    <xf numFmtId="0" fontId="36" fillId="5" borderId="12" xfId="0" applyFont="1" applyFill="1" applyBorder="1" applyAlignment="1">
      <alignment horizontal="center" vertical="center"/>
    </xf>
    <xf numFmtId="0" fontId="36" fillId="5" borderId="13" xfId="0" applyFont="1" applyFill="1" applyBorder="1" applyAlignment="1">
      <alignment horizontal="center" vertical="center"/>
    </xf>
    <xf numFmtId="0" fontId="22" fillId="0" borderId="95" xfId="0" applyFont="1" applyBorder="1" applyAlignment="1">
      <alignment horizontal="center" vertical="center"/>
    </xf>
    <xf numFmtId="0" fontId="22" fillId="0" borderId="62" xfId="0" applyFont="1" applyBorder="1" applyAlignment="1">
      <alignment horizontal="center" vertical="center"/>
    </xf>
    <xf numFmtId="42" fontId="36" fillId="5" borderId="82" xfId="0" applyNumberFormat="1" applyFont="1" applyFill="1" applyBorder="1" applyAlignment="1">
      <alignment horizontal="center" vertical="center"/>
    </xf>
    <xf numFmtId="42" fontId="36" fillId="5" borderId="9" xfId="0" applyNumberFormat="1" applyFont="1" applyFill="1" applyBorder="1" applyAlignment="1">
      <alignment horizontal="center" vertical="center"/>
    </xf>
    <xf numFmtId="42" fontId="36" fillId="5" borderId="6" xfId="0" applyNumberFormat="1" applyFont="1" applyFill="1" applyBorder="1" applyAlignment="1">
      <alignment horizontal="center" vertical="center"/>
    </xf>
    <xf numFmtId="42" fontId="36" fillId="5" borderId="63" xfId="0" applyNumberFormat="1" applyFont="1" applyFill="1" applyBorder="1" applyAlignment="1">
      <alignment horizontal="center" vertical="center"/>
    </xf>
    <xf numFmtId="42" fontId="36" fillId="5" borderId="10" xfId="0" applyNumberFormat="1" applyFont="1" applyFill="1" applyBorder="1" applyAlignment="1">
      <alignment horizontal="center" vertical="center"/>
    </xf>
    <xf numFmtId="42" fontId="36" fillId="5" borderId="8" xfId="0" applyNumberFormat="1" applyFont="1" applyFill="1" applyBorder="1" applyAlignment="1">
      <alignment horizontal="center" vertical="center"/>
    </xf>
    <xf numFmtId="0" fontId="22" fillId="5" borderId="64" xfId="0" applyFont="1" applyFill="1" applyBorder="1" applyAlignment="1">
      <alignment horizontal="center" vertical="center"/>
    </xf>
    <xf numFmtId="0" fontId="22" fillId="5" borderId="65" xfId="0" applyFont="1" applyFill="1" applyBorder="1" applyAlignment="1">
      <alignment horizontal="center" vertical="center"/>
    </xf>
    <xf numFmtId="0" fontId="22" fillId="5" borderId="96" xfId="0" applyFont="1" applyFill="1" applyBorder="1" applyAlignment="1">
      <alignment horizontal="center" vertical="center"/>
    </xf>
    <xf numFmtId="0" fontId="22" fillId="5" borderId="66" xfId="0" applyFont="1" applyFill="1" applyBorder="1" applyAlignment="1">
      <alignment horizontal="center" vertical="center"/>
    </xf>
    <xf numFmtId="0" fontId="22" fillId="5" borderId="67" xfId="0" applyFont="1" applyFill="1" applyBorder="1" applyAlignment="1">
      <alignment horizontal="center" vertical="center"/>
    </xf>
    <xf numFmtId="0" fontId="22" fillId="5" borderId="97" xfId="0" applyFont="1" applyFill="1" applyBorder="1" applyAlignment="1">
      <alignment horizontal="center" vertical="center"/>
    </xf>
    <xf numFmtId="0" fontId="37" fillId="0" borderId="0" xfId="0" applyFont="1" applyAlignment="1">
      <alignment horizontal="center"/>
    </xf>
    <xf numFmtId="0" fontId="5" fillId="0" borderId="44" xfId="0" applyFont="1" applyBorder="1" applyAlignment="1" applyProtection="1">
      <alignment horizontal="center"/>
      <protection locked="0"/>
    </xf>
    <xf numFmtId="0" fontId="33" fillId="0" borderId="0" xfId="0" applyFont="1" applyAlignment="1">
      <alignment horizontal="center" vertical="center"/>
    </xf>
    <xf numFmtId="0" fontId="26" fillId="0" borderId="0" xfId="0" applyFont="1" applyAlignment="1">
      <alignment horizontal="left" vertical="top" wrapText="1"/>
    </xf>
    <xf numFmtId="0" fontId="10" fillId="0" borderId="0" xfId="0" applyFont="1" applyAlignment="1">
      <alignment horizontal="left" vertical="center"/>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cellXfs>
  <cellStyles count="5">
    <cellStyle name="桁区切り" xfId="1" builtinId="6"/>
    <cellStyle name="通貨" xfId="2" builtinId="7"/>
    <cellStyle name="標準" xfId="0" builtinId="0"/>
    <cellStyle name="標準 2" xfId="3" xr:uid="{37F56836-354C-4BFE-95AB-14C05DC6898D}"/>
    <cellStyle name="標準 3" xfId="4" xr:uid="{3233A517-2C69-4224-A78F-276C18CD74E7}"/>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49</xdr:row>
          <xdr:rowOff>304800</xdr:rowOff>
        </xdr:from>
        <xdr:to>
          <xdr:col>5</xdr:col>
          <xdr:colOff>295275</xdr:colOff>
          <xdr:row>52</xdr:row>
          <xdr:rowOff>19050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2247900</xdr:colOff>
          <xdr:row>52</xdr:row>
          <xdr:rowOff>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2247900</xdr:colOff>
          <xdr:row>52</xdr:row>
          <xdr:rowOff>180975</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48</xdr:row>
          <xdr:rowOff>304800</xdr:rowOff>
        </xdr:from>
        <xdr:to>
          <xdr:col>17</xdr:col>
          <xdr:colOff>704850</xdr:colOff>
          <xdr:row>51</xdr:row>
          <xdr:rowOff>28575</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48</xdr:row>
          <xdr:rowOff>161925</xdr:rowOff>
        </xdr:from>
        <xdr:to>
          <xdr:col>15</xdr:col>
          <xdr:colOff>590550</xdr:colOff>
          <xdr:row>50</xdr:row>
          <xdr:rowOff>152400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161925</xdr:rowOff>
        </xdr:from>
        <xdr:to>
          <xdr:col>15</xdr:col>
          <xdr:colOff>590550</xdr:colOff>
          <xdr:row>52</xdr:row>
          <xdr:rowOff>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2495550</xdr:colOff>
          <xdr:row>52</xdr:row>
          <xdr:rowOff>0</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2495550</xdr:colOff>
          <xdr:row>52</xdr:row>
          <xdr:rowOff>180975</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54</xdr:row>
          <xdr:rowOff>304800</xdr:rowOff>
        </xdr:from>
        <xdr:to>
          <xdr:col>13</xdr:col>
          <xdr:colOff>352425</xdr:colOff>
          <xdr:row>59</xdr:row>
          <xdr:rowOff>266700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9</xdr:col>
          <xdr:colOff>323850</xdr:colOff>
          <xdr:row>58</xdr:row>
          <xdr:rowOff>66675</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9</xdr:col>
          <xdr:colOff>323850</xdr:colOff>
          <xdr:row>61</xdr:row>
          <xdr:rowOff>47625</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304800</xdr:rowOff>
        </xdr:from>
        <xdr:to>
          <xdr:col>20</xdr:col>
          <xdr:colOff>247650</xdr:colOff>
          <xdr:row>55</xdr:row>
          <xdr:rowOff>333375</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52</xdr:row>
          <xdr:rowOff>161925</xdr:rowOff>
        </xdr:from>
        <xdr:to>
          <xdr:col>17</xdr:col>
          <xdr:colOff>161925</xdr:colOff>
          <xdr:row>54</xdr:row>
          <xdr:rowOff>323850</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161925</xdr:colOff>
          <xdr:row>58</xdr:row>
          <xdr:rowOff>66675</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55</xdr:row>
          <xdr:rowOff>9525</xdr:rowOff>
        </xdr:from>
        <xdr:to>
          <xdr:col>8</xdr:col>
          <xdr:colOff>123825</xdr:colOff>
          <xdr:row>56</xdr:row>
          <xdr:rowOff>9525</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55</xdr:row>
          <xdr:rowOff>19050</xdr:rowOff>
        </xdr:from>
        <xdr:to>
          <xdr:col>11</xdr:col>
          <xdr:colOff>409575</xdr:colOff>
          <xdr:row>56</xdr:row>
          <xdr:rowOff>0</xdr:rowOff>
        </xdr:to>
        <xdr:sp macro="" textlink="">
          <xdr:nvSpPr>
            <xdr:cNvPr id="3088" name="Option Button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10</xdr:col>
          <xdr:colOff>171450</xdr:colOff>
          <xdr:row>58</xdr:row>
          <xdr:rowOff>66675</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10</xdr:col>
          <xdr:colOff>171450</xdr:colOff>
          <xdr:row>61</xdr:row>
          <xdr:rowOff>47625</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133350</xdr:colOff>
          <xdr:row>56</xdr:row>
          <xdr:rowOff>438150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28575</xdr:rowOff>
        </xdr:from>
        <xdr:to>
          <xdr:col>3</xdr:col>
          <xdr:colOff>638175</xdr:colOff>
          <xdr:row>36</xdr:row>
          <xdr:rowOff>276225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36</xdr:row>
          <xdr:rowOff>38100</xdr:rowOff>
        </xdr:from>
        <xdr:to>
          <xdr:col>3</xdr:col>
          <xdr:colOff>1457325</xdr:colOff>
          <xdr:row>36</xdr:row>
          <xdr:rowOff>285750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36</xdr:row>
          <xdr:rowOff>28575</xdr:rowOff>
        </xdr:from>
        <xdr:to>
          <xdr:col>3</xdr:col>
          <xdr:colOff>2209800</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28575</xdr:rowOff>
        </xdr:from>
        <xdr:to>
          <xdr:col>3</xdr:col>
          <xdr:colOff>638175</xdr:colOff>
          <xdr:row>37</xdr:row>
          <xdr:rowOff>276225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37</xdr:row>
          <xdr:rowOff>28575</xdr:rowOff>
        </xdr:from>
        <xdr:to>
          <xdr:col>3</xdr:col>
          <xdr:colOff>1457325</xdr:colOff>
          <xdr:row>37</xdr:row>
          <xdr:rowOff>276225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2009775</xdr:colOff>
          <xdr:row>37</xdr:row>
          <xdr:rowOff>28575</xdr:rowOff>
        </xdr:from>
        <xdr:to>
          <xdr:col>3</xdr:col>
          <xdr:colOff>2228850</xdr:colOff>
          <xdr:row>37</xdr:row>
          <xdr:rowOff>276225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38</xdr:row>
          <xdr:rowOff>19050</xdr:rowOff>
        </xdr:from>
        <xdr:to>
          <xdr:col>3</xdr:col>
          <xdr:colOff>647700</xdr:colOff>
          <xdr:row>38</xdr:row>
          <xdr:rowOff>266700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38</xdr:row>
          <xdr:rowOff>38100</xdr:rowOff>
        </xdr:from>
        <xdr:to>
          <xdr:col>3</xdr:col>
          <xdr:colOff>1485900</xdr:colOff>
          <xdr:row>38</xdr:row>
          <xdr:rowOff>285750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28575</xdr:rowOff>
        </xdr:from>
        <xdr:to>
          <xdr:col>3</xdr:col>
          <xdr:colOff>2219325</xdr:colOff>
          <xdr:row>38</xdr:row>
          <xdr:rowOff>276225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70" zoomScaleNormal="70" zoomScaleSheetLayoutView="70" zoomScalePageLayoutView="55" workbookViewId="0">
      <selection activeCell="A17" sqref="A17"/>
    </sheetView>
  </sheetViews>
  <sheetFormatPr defaultColWidth="9" defaultRowHeight="17.25"/>
  <cols>
    <col min="1" max="8" width="9.75" style="119" customWidth="1"/>
    <col min="9" max="9" width="17.5" style="119" customWidth="1"/>
    <col min="10" max="12" width="9.75" style="119" customWidth="1"/>
    <col min="13" max="13" width="6.875" style="119" customWidth="1"/>
    <col min="14" max="14" width="4.25" style="119" customWidth="1"/>
    <col min="15" max="15" width="4.5" style="119" bestFit="1" customWidth="1"/>
    <col min="16" max="16" width="4.5" style="119" customWidth="1"/>
    <col min="17" max="17" width="4.5" style="119" bestFit="1" customWidth="1"/>
    <col min="18" max="18" width="4.5" style="119" customWidth="1"/>
    <col min="19" max="19" width="4.5" style="119" bestFit="1" customWidth="1"/>
    <col min="20" max="20" width="9" style="119" customWidth="1"/>
    <col min="21" max="16384" width="9" style="119"/>
  </cols>
  <sheetData>
    <row r="1" spans="1:19" ht="26.25" customHeight="1">
      <c r="A1" s="30" t="s">
        <v>0</v>
      </c>
      <c r="B1" s="115"/>
      <c r="C1" s="30"/>
      <c r="D1" s="30"/>
      <c r="E1" s="30"/>
      <c r="F1" s="30"/>
      <c r="G1" s="30"/>
      <c r="H1" s="30"/>
      <c r="I1" s="115"/>
      <c r="J1" s="30"/>
      <c r="K1" s="30"/>
      <c r="L1" s="30"/>
      <c r="M1" s="30"/>
      <c r="N1" s="30"/>
      <c r="O1" s="30"/>
      <c r="P1" s="30"/>
      <c r="Q1" s="30"/>
      <c r="R1" s="30"/>
      <c r="S1" s="31"/>
    </row>
    <row r="2" spans="1:19" ht="26.25" customHeight="1">
      <c r="A2" s="281"/>
      <c r="B2" s="281"/>
      <c r="C2" s="281"/>
      <c r="D2" s="281"/>
      <c r="E2" s="281"/>
      <c r="F2" s="281"/>
      <c r="G2" s="281"/>
      <c r="H2" s="281"/>
      <c r="I2" s="281"/>
      <c r="J2" s="281"/>
      <c r="K2" s="281"/>
      <c r="L2" s="281"/>
      <c r="M2" s="281"/>
      <c r="N2" s="281"/>
      <c r="O2" s="281"/>
      <c r="P2" s="281"/>
      <c r="Q2" s="281"/>
      <c r="R2" s="281"/>
      <c r="S2" s="281"/>
    </row>
    <row r="3" spans="1:19" ht="14.25" customHeight="1">
      <c r="A3" s="30"/>
      <c r="B3" s="30"/>
      <c r="C3" s="30"/>
      <c r="D3" s="30"/>
      <c r="E3" s="30"/>
      <c r="F3" s="30"/>
      <c r="G3" s="30"/>
      <c r="H3" s="30"/>
      <c r="I3" s="30"/>
      <c r="J3" s="30"/>
      <c r="K3" s="30"/>
      <c r="L3" s="30"/>
      <c r="M3" s="30"/>
      <c r="N3" s="30"/>
      <c r="O3" s="30"/>
      <c r="P3" s="30"/>
      <c r="Q3" s="30"/>
      <c r="R3" s="30"/>
      <c r="S3" s="31"/>
    </row>
    <row r="4" spans="1:19" ht="27" customHeight="1">
      <c r="A4" s="30"/>
      <c r="B4" s="30"/>
      <c r="C4" s="30"/>
      <c r="D4" s="30"/>
      <c r="E4" s="117"/>
      <c r="F4" s="117"/>
      <c r="G4" s="30"/>
      <c r="H4" s="30"/>
      <c r="I4" s="30"/>
      <c r="J4" s="30"/>
      <c r="K4" s="30"/>
      <c r="L4" s="117"/>
      <c r="M4" s="115" t="s">
        <v>206</v>
      </c>
      <c r="N4" s="118"/>
      <c r="O4" s="115" t="s">
        <v>207</v>
      </c>
      <c r="P4" s="118"/>
      <c r="Q4" s="115" t="s">
        <v>208</v>
      </c>
      <c r="R4" s="118"/>
      <c r="S4" s="115" t="s">
        <v>209</v>
      </c>
    </row>
    <row r="5" spans="1:19" ht="14.25" customHeight="1">
      <c r="A5" s="30"/>
      <c r="B5" s="30"/>
      <c r="C5" s="30"/>
      <c r="D5" s="30"/>
      <c r="E5" s="117"/>
      <c r="F5" s="117"/>
      <c r="G5" s="30"/>
      <c r="H5" s="30"/>
      <c r="I5" s="30"/>
      <c r="J5" s="30"/>
      <c r="K5" s="30"/>
      <c r="L5" s="117"/>
      <c r="M5" s="117"/>
      <c r="N5" s="117"/>
      <c r="O5" s="117"/>
      <c r="P5" s="117"/>
      <c r="Q5" s="30"/>
      <c r="R5" s="30"/>
      <c r="S5" s="31"/>
    </row>
    <row r="6" spans="1:19" ht="27" customHeight="1">
      <c r="A6" s="30"/>
      <c r="B6" s="30" t="s">
        <v>1</v>
      </c>
      <c r="C6" s="30"/>
      <c r="D6" s="30"/>
      <c r="E6" s="117"/>
      <c r="F6" s="117"/>
      <c r="G6" s="32"/>
      <c r="H6" s="30"/>
      <c r="I6" s="30"/>
      <c r="J6" s="30"/>
      <c r="K6" s="30"/>
      <c r="L6" s="117"/>
      <c r="M6" s="117"/>
      <c r="N6" s="117"/>
      <c r="O6" s="117"/>
      <c r="P6" s="117"/>
      <c r="Q6" s="32"/>
      <c r="R6" s="32"/>
      <c r="S6" s="31"/>
    </row>
    <row r="7" spans="1:19" ht="14.25" customHeight="1">
      <c r="A7" s="30"/>
      <c r="B7" s="115"/>
      <c r="C7" s="30"/>
      <c r="D7" s="30"/>
      <c r="E7" s="30"/>
      <c r="F7" s="30"/>
      <c r="G7" s="30"/>
      <c r="H7" s="30"/>
      <c r="I7" s="115"/>
      <c r="J7" s="30"/>
      <c r="K7" s="30"/>
      <c r="L7" s="30"/>
      <c r="M7" s="30"/>
      <c r="N7" s="30"/>
      <c r="O7" s="30"/>
      <c r="P7" s="30"/>
      <c r="Q7" s="30"/>
      <c r="R7" s="30"/>
      <c r="S7" s="31"/>
    </row>
    <row r="8" spans="1:19" ht="27" customHeight="1">
      <c r="A8" s="30"/>
      <c r="B8" s="115"/>
      <c r="C8" s="115"/>
      <c r="D8" s="30"/>
      <c r="E8" s="30"/>
      <c r="F8" s="30"/>
      <c r="G8" s="30"/>
      <c r="H8" s="30"/>
      <c r="I8" s="30" t="s">
        <v>2</v>
      </c>
      <c r="J8" s="280">
        <f>'3'!B5</f>
        <v>0</v>
      </c>
      <c r="K8" s="280"/>
      <c r="L8" s="280"/>
      <c r="M8" s="280"/>
      <c r="N8" s="280"/>
      <c r="O8" s="280"/>
      <c r="P8" s="280"/>
      <c r="Q8" s="280"/>
      <c r="R8" s="280"/>
      <c r="S8" s="280"/>
    </row>
    <row r="9" spans="1:19" ht="12.75" customHeight="1">
      <c r="A9" s="30"/>
      <c r="B9" s="33"/>
      <c r="C9" s="30"/>
      <c r="D9" s="30"/>
      <c r="E9" s="30"/>
      <c r="F9" s="30"/>
      <c r="G9" s="30"/>
      <c r="H9" s="30"/>
      <c r="I9" s="30"/>
      <c r="J9" s="34"/>
      <c r="K9" s="34"/>
      <c r="L9" s="34"/>
      <c r="M9" s="34"/>
      <c r="N9" s="34"/>
      <c r="O9" s="34"/>
      <c r="P9" s="34"/>
      <c r="Q9" s="34"/>
      <c r="R9" s="34"/>
      <c r="S9" s="34"/>
    </row>
    <row r="10" spans="1:19" ht="27" customHeight="1">
      <c r="A10" s="30"/>
      <c r="B10" s="30"/>
      <c r="C10" s="30"/>
      <c r="D10" s="30"/>
      <c r="E10" s="30"/>
      <c r="F10" s="30"/>
      <c r="G10" s="30"/>
      <c r="H10" s="30"/>
      <c r="I10" s="30" t="s">
        <v>193</v>
      </c>
      <c r="J10" s="280">
        <f>'3'!G4</f>
        <v>0</v>
      </c>
      <c r="K10" s="280"/>
      <c r="L10" s="280"/>
      <c r="M10" s="280"/>
      <c r="N10" s="280"/>
      <c r="O10" s="280"/>
      <c r="P10" s="280"/>
      <c r="Q10" s="280"/>
      <c r="R10" s="280"/>
      <c r="S10" s="280"/>
    </row>
    <row r="11" spans="1:19" ht="12.75" customHeight="1">
      <c r="A11" s="30"/>
      <c r="B11" s="33"/>
      <c r="C11" s="30"/>
      <c r="D11" s="30"/>
      <c r="E11" s="30"/>
      <c r="F11" s="30"/>
      <c r="G11" s="30"/>
      <c r="H11" s="30"/>
      <c r="I11" s="30"/>
      <c r="J11" s="34"/>
      <c r="K11" s="34"/>
      <c r="L11" s="34"/>
      <c r="M11" s="34"/>
      <c r="N11" s="34"/>
      <c r="O11" s="34"/>
      <c r="P11" s="34"/>
      <c r="Q11" s="34"/>
      <c r="R11" s="34"/>
      <c r="S11" s="34"/>
    </row>
    <row r="12" spans="1:19" ht="27" customHeight="1">
      <c r="A12" s="30"/>
      <c r="B12" s="30"/>
      <c r="C12" s="30"/>
      <c r="D12" s="30"/>
      <c r="E12" s="30"/>
      <c r="F12" s="30"/>
      <c r="G12" s="30"/>
      <c r="H12" s="30"/>
      <c r="I12" s="30" t="s">
        <v>195</v>
      </c>
      <c r="J12" s="280">
        <f>'3'!G5</f>
        <v>0</v>
      </c>
      <c r="K12" s="280"/>
      <c r="L12" s="280"/>
      <c r="M12" s="280"/>
      <c r="N12" s="280"/>
      <c r="O12" s="280"/>
      <c r="P12" s="280"/>
      <c r="Q12" s="280"/>
      <c r="R12" s="280"/>
      <c r="S12" s="280"/>
    </row>
    <row r="13" spans="1:19" ht="14.25" customHeight="1">
      <c r="A13" s="30"/>
      <c r="B13" s="30"/>
      <c r="C13" s="30"/>
      <c r="D13" s="30"/>
      <c r="E13" s="30"/>
      <c r="F13" s="30"/>
      <c r="G13" s="30"/>
      <c r="H13" s="30"/>
      <c r="I13" s="30"/>
      <c r="J13" s="30"/>
      <c r="K13" s="30"/>
      <c r="L13" s="30"/>
      <c r="M13" s="30"/>
      <c r="N13" s="30"/>
      <c r="O13" s="30"/>
      <c r="P13" s="30"/>
      <c r="Q13" s="30"/>
      <c r="R13" s="30"/>
      <c r="S13" s="30"/>
    </row>
    <row r="14" spans="1:19" ht="14.25" customHeight="1">
      <c r="A14" s="30"/>
      <c r="B14" s="116"/>
      <c r="C14" s="32"/>
      <c r="D14" s="117"/>
      <c r="E14" s="30"/>
      <c r="F14" s="30"/>
      <c r="G14" s="30"/>
      <c r="H14" s="30"/>
      <c r="I14" s="116"/>
      <c r="J14" s="32"/>
      <c r="K14" s="117"/>
      <c r="L14" s="283"/>
      <c r="M14" s="283"/>
      <c r="N14" s="283"/>
      <c r="O14" s="283"/>
      <c r="P14" s="283"/>
      <c r="Q14" s="283"/>
      <c r="R14" s="117"/>
      <c r="S14" s="31"/>
    </row>
    <row r="15" spans="1:19" ht="26.25" customHeight="1">
      <c r="A15" s="282" t="s">
        <v>256</v>
      </c>
      <c r="B15" s="282"/>
      <c r="C15" s="282"/>
      <c r="D15" s="282"/>
      <c r="E15" s="282"/>
      <c r="F15" s="282"/>
      <c r="G15" s="282"/>
      <c r="H15" s="282"/>
      <c r="I15" s="282"/>
      <c r="J15" s="282"/>
      <c r="K15" s="282"/>
      <c r="L15" s="282"/>
      <c r="M15" s="282"/>
      <c r="N15" s="282"/>
      <c r="O15" s="282"/>
      <c r="P15" s="282"/>
      <c r="Q15" s="282"/>
      <c r="R15" s="282"/>
      <c r="S15" s="282"/>
    </row>
    <row r="16" spans="1:19" ht="24.75" customHeight="1">
      <c r="A16" s="282"/>
      <c r="B16" s="282"/>
      <c r="C16" s="282"/>
      <c r="D16" s="282"/>
      <c r="E16" s="282"/>
      <c r="F16" s="282"/>
      <c r="G16" s="282"/>
      <c r="H16" s="282"/>
      <c r="I16" s="282"/>
      <c r="J16" s="282"/>
      <c r="K16" s="282"/>
      <c r="L16" s="282"/>
      <c r="M16" s="282"/>
      <c r="N16" s="282"/>
      <c r="O16" s="282"/>
      <c r="P16" s="282"/>
      <c r="Q16" s="282"/>
      <c r="R16" s="282"/>
      <c r="S16" s="282"/>
    </row>
    <row r="17" spans="1:19" ht="14.25" customHeight="1">
      <c r="A17" s="30"/>
      <c r="B17" s="35"/>
      <c r="C17" s="30"/>
      <c r="D17" s="30"/>
      <c r="E17" s="30"/>
      <c r="F17" s="30"/>
      <c r="G17" s="30"/>
      <c r="H17" s="30"/>
      <c r="I17" s="35"/>
      <c r="J17" s="30"/>
      <c r="K17" s="30"/>
      <c r="L17" s="30"/>
      <c r="M17" s="30"/>
      <c r="N17" s="30"/>
      <c r="O17" s="30"/>
      <c r="P17" s="30"/>
      <c r="Q17" s="30"/>
      <c r="R17" s="30"/>
      <c r="S17" s="31"/>
    </row>
    <row r="18" spans="1:19" ht="14.25" customHeight="1">
      <c r="A18" s="30"/>
      <c r="B18" s="35"/>
      <c r="C18" s="30"/>
      <c r="D18" s="30"/>
      <c r="E18" s="30"/>
      <c r="F18" s="30"/>
      <c r="G18" s="30"/>
      <c r="H18" s="30"/>
      <c r="I18" s="35"/>
      <c r="J18" s="30"/>
      <c r="K18" s="30"/>
      <c r="L18" s="30"/>
      <c r="M18" s="30"/>
      <c r="N18" s="30"/>
      <c r="O18" s="30"/>
      <c r="P18" s="30"/>
      <c r="Q18" s="30"/>
      <c r="R18" s="30"/>
      <c r="S18" s="31"/>
    </row>
    <row r="19" spans="1:19" ht="14.25" customHeight="1">
      <c r="A19" s="30"/>
      <c r="B19" s="35"/>
      <c r="C19" s="30"/>
      <c r="D19" s="30"/>
      <c r="E19" s="30"/>
      <c r="F19" s="30"/>
      <c r="G19" s="30"/>
      <c r="H19" s="30"/>
      <c r="I19" s="35"/>
      <c r="J19" s="30"/>
      <c r="K19" s="30"/>
      <c r="L19" s="30"/>
      <c r="M19" s="30"/>
      <c r="N19" s="30"/>
      <c r="O19" s="30"/>
      <c r="P19" s="30"/>
      <c r="Q19" s="30"/>
      <c r="R19" s="30"/>
      <c r="S19" s="31"/>
    </row>
    <row r="20" spans="1:19" ht="27" customHeight="1">
      <c r="A20" s="279" t="s">
        <v>3</v>
      </c>
      <c r="B20" s="279"/>
      <c r="C20" s="279"/>
      <c r="D20" s="279"/>
      <c r="E20" s="279"/>
      <c r="F20" s="279"/>
      <c r="G20" s="279"/>
      <c r="H20" s="279"/>
      <c r="I20" s="279"/>
      <c r="J20" s="279"/>
      <c r="K20" s="279"/>
      <c r="L20" s="279"/>
      <c r="M20" s="279"/>
      <c r="N20" s="279"/>
      <c r="O20" s="279"/>
      <c r="P20" s="279"/>
      <c r="Q20" s="279"/>
      <c r="R20" s="279"/>
      <c r="S20" s="279"/>
    </row>
    <row r="21" spans="1:19" ht="27" customHeight="1">
      <c r="A21" s="284" t="s">
        <v>223</v>
      </c>
      <c r="B21" s="284"/>
      <c r="C21" s="284"/>
      <c r="D21" s="284"/>
      <c r="E21" s="284"/>
      <c r="F21" s="284"/>
      <c r="G21" s="284"/>
      <c r="H21" s="284"/>
      <c r="I21" s="284"/>
      <c r="J21" s="284"/>
      <c r="K21" s="284"/>
      <c r="L21" s="284"/>
      <c r="M21" s="284"/>
      <c r="N21" s="284"/>
      <c r="O21" s="284"/>
      <c r="P21" s="284"/>
      <c r="Q21" s="284"/>
      <c r="R21" s="284"/>
      <c r="S21" s="284"/>
    </row>
    <row r="22" spans="1:19" ht="27" customHeight="1">
      <c r="A22" s="279" t="s">
        <v>4</v>
      </c>
      <c r="B22" s="279"/>
      <c r="C22" s="279"/>
      <c r="D22" s="279"/>
      <c r="E22" s="279"/>
      <c r="F22" s="279"/>
      <c r="G22" s="279"/>
      <c r="H22" s="279"/>
      <c r="I22" s="279"/>
      <c r="J22" s="279"/>
      <c r="K22" s="279"/>
      <c r="L22" s="279"/>
      <c r="M22" s="279"/>
      <c r="N22" s="279"/>
      <c r="O22" s="279"/>
      <c r="P22" s="279"/>
      <c r="Q22" s="279"/>
      <c r="R22" s="279"/>
      <c r="S22" s="279"/>
    </row>
    <row r="23" spans="1:19" ht="14.25" customHeight="1">
      <c r="A23" s="30"/>
      <c r="B23" s="285"/>
      <c r="C23" s="285"/>
      <c r="D23" s="285"/>
      <c r="E23" s="279"/>
      <c r="F23" s="279"/>
      <c r="G23" s="279"/>
      <c r="H23" s="279"/>
      <c r="I23" s="279"/>
      <c r="J23" s="279"/>
      <c r="K23" s="279"/>
      <c r="L23" s="279"/>
      <c r="M23" s="279"/>
      <c r="N23" s="115"/>
      <c r="O23" s="115"/>
      <c r="P23" s="115"/>
      <c r="Q23" s="30"/>
      <c r="R23" s="30"/>
      <c r="S23" s="31"/>
    </row>
    <row r="24" spans="1:19" ht="14.25" customHeight="1">
      <c r="A24" s="30"/>
      <c r="B24" s="285"/>
      <c r="C24" s="285"/>
      <c r="D24" s="285"/>
      <c r="E24" s="279"/>
      <c r="F24" s="279"/>
      <c r="G24" s="279"/>
      <c r="H24" s="279"/>
      <c r="I24" s="279"/>
      <c r="J24" s="279"/>
      <c r="K24" s="279"/>
      <c r="L24" s="279"/>
      <c r="M24" s="279"/>
      <c r="N24" s="115"/>
      <c r="O24" s="115"/>
      <c r="P24" s="115"/>
      <c r="Q24" s="30"/>
      <c r="R24" s="30"/>
      <c r="S24" s="31"/>
    </row>
    <row r="25" spans="1:19" ht="14.25" customHeight="1">
      <c r="A25" s="30"/>
      <c r="B25" s="285"/>
      <c r="C25" s="285"/>
      <c r="D25" s="285"/>
      <c r="E25" s="279"/>
      <c r="F25" s="279"/>
      <c r="G25" s="279"/>
      <c r="H25" s="279"/>
      <c r="I25" s="279"/>
      <c r="J25" s="279"/>
      <c r="K25" s="279"/>
      <c r="L25" s="279"/>
      <c r="M25" s="279"/>
      <c r="N25" s="115"/>
      <c r="O25" s="115"/>
      <c r="P25" s="115"/>
      <c r="Q25" s="30"/>
      <c r="R25" s="30"/>
      <c r="S25" s="31"/>
    </row>
    <row r="26" spans="1:19" ht="14.25" customHeight="1">
      <c r="A26" s="30"/>
      <c r="B26" s="285"/>
      <c r="C26" s="285"/>
      <c r="D26" s="285"/>
      <c r="E26" s="279"/>
      <c r="F26" s="279"/>
      <c r="G26" s="279"/>
      <c r="H26" s="279"/>
      <c r="I26" s="279"/>
      <c r="J26" s="279"/>
      <c r="K26" s="279"/>
      <c r="L26" s="279"/>
      <c r="M26" s="279"/>
      <c r="N26" s="115"/>
      <c r="O26" s="115"/>
      <c r="P26" s="115"/>
      <c r="Q26" s="30"/>
      <c r="R26" s="30"/>
      <c r="S26" s="31"/>
    </row>
    <row r="27" spans="1:19" ht="14.25" customHeight="1">
      <c r="A27" s="30"/>
      <c r="B27" s="35"/>
      <c r="C27" s="35"/>
      <c r="D27" s="35"/>
      <c r="E27" s="30"/>
      <c r="F27" s="30"/>
      <c r="G27" s="30"/>
      <c r="H27" s="29" t="s">
        <v>5</v>
      </c>
      <c r="I27" s="30"/>
      <c r="J27" s="30"/>
      <c r="K27" s="30"/>
      <c r="L27" s="30"/>
      <c r="M27" s="30"/>
      <c r="N27" s="30"/>
      <c r="O27" s="30"/>
      <c r="P27" s="30"/>
      <c r="Q27" s="30"/>
      <c r="R27" s="30"/>
      <c r="S27" s="31"/>
    </row>
    <row r="28" spans="1:19" ht="14.25" customHeight="1">
      <c r="A28" s="30"/>
      <c r="B28" s="35"/>
      <c r="C28" s="35"/>
      <c r="D28" s="35"/>
      <c r="E28" s="30"/>
      <c r="F28" s="30"/>
      <c r="G28" s="30"/>
      <c r="H28" s="29"/>
      <c r="I28" s="30"/>
      <c r="J28" s="30"/>
      <c r="K28" s="30"/>
      <c r="L28" s="30"/>
      <c r="M28" s="30"/>
      <c r="N28" s="30"/>
      <c r="O28" s="30"/>
      <c r="P28" s="30"/>
      <c r="Q28" s="30"/>
      <c r="R28" s="30"/>
      <c r="S28" s="31"/>
    </row>
    <row r="29" spans="1:19" ht="14.25" customHeight="1">
      <c r="A29" s="30"/>
      <c r="B29" s="35"/>
      <c r="C29" s="35"/>
      <c r="D29" s="35"/>
      <c r="E29" s="279"/>
      <c r="F29" s="279"/>
      <c r="G29" s="279"/>
      <c r="H29" s="279"/>
      <c r="I29" s="279"/>
      <c r="J29" s="279"/>
      <c r="K29" s="279"/>
      <c r="L29" s="279"/>
      <c r="M29" s="279"/>
      <c r="N29" s="115"/>
      <c r="O29" s="115"/>
      <c r="P29" s="115"/>
      <c r="Q29" s="30"/>
      <c r="R29" s="30"/>
      <c r="S29" s="31"/>
    </row>
    <row r="30" spans="1:19" ht="27" customHeight="1">
      <c r="A30" s="31"/>
      <c r="B30" s="30"/>
      <c r="C30" s="283" t="s">
        <v>139</v>
      </c>
      <c r="D30" s="283"/>
      <c r="E30" s="283"/>
      <c r="F30" s="283"/>
      <c r="G30" s="283"/>
      <c r="H30" s="286">
        <f>'4'!N58</f>
        <v>789075</v>
      </c>
      <c r="I30" s="286"/>
      <c r="J30" s="286"/>
      <c r="K30" s="37" t="s">
        <v>140</v>
      </c>
      <c r="L30" s="36"/>
      <c r="M30" s="30"/>
      <c r="N30" s="30"/>
      <c r="O30" s="30"/>
      <c r="P30" s="30"/>
      <c r="Q30" s="30"/>
      <c r="R30" s="30"/>
      <c r="S30" s="30"/>
    </row>
    <row r="31" spans="1:19" ht="14.25" customHeight="1">
      <c r="A31" s="30"/>
      <c r="B31" s="35"/>
      <c r="C31" s="30"/>
      <c r="D31" s="30"/>
      <c r="E31" s="30"/>
      <c r="F31" s="30"/>
      <c r="G31" s="30"/>
      <c r="H31" s="30"/>
      <c r="I31" s="35"/>
      <c r="J31" s="30"/>
      <c r="K31" s="30"/>
      <c r="L31" s="30"/>
      <c r="M31" s="30"/>
      <c r="N31" s="30"/>
      <c r="O31" s="30"/>
      <c r="P31" s="30"/>
      <c r="Q31" s="30"/>
      <c r="R31" s="30"/>
      <c r="S31" s="31"/>
    </row>
    <row r="32" spans="1:19" ht="27" customHeight="1">
      <c r="A32" s="31"/>
      <c r="B32" s="30"/>
      <c r="C32" s="30" t="s">
        <v>192</v>
      </c>
      <c r="D32" s="30"/>
      <c r="E32" s="30"/>
      <c r="F32" s="30"/>
      <c r="G32" s="30"/>
      <c r="H32" s="287" t="str">
        <f>'4'!R56</f>
        <v>課税事業者</v>
      </c>
      <c r="I32" s="288"/>
      <c r="J32" s="288"/>
      <c r="K32" s="288"/>
      <c r="L32" s="30"/>
      <c r="M32" s="30"/>
      <c r="N32" s="30"/>
      <c r="O32" s="30"/>
      <c r="P32" s="30"/>
      <c r="Q32" s="30"/>
      <c r="R32" s="30"/>
      <c r="S32" s="30"/>
    </row>
    <row r="33" spans="1:19" ht="14.25" customHeight="1">
      <c r="A33" s="30"/>
      <c r="B33" s="35"/>
      <c r="C33" s="35"/>
      <c r="D33" s="35"/>
      <c r="E33" s="35"/>
      <c r="F33" s="35"/>
      <c r="G33" s="35"/>
      <c r="H33" s="30"/>
      <c r="I33" s="35"/>
      <c r="J33" s="35"/>
      <c r="K33" s="30"/>
      <c r="L33" s="30"/>
      <c r="M33" s="30"/>
      <c r="N33" s="30"/>
      <c r="O33" s="30"/>
      <c r="P33" s="30"/>
      <c r="Q33" s="35"/>
      <c r="R33" s="35"/>
      <c r="S33" s="31"/>
    </row>
    <row r="34" spans="1:19" ht="27.75" customHeight="1">
      <c r="A34" s="30"/>
      <c r="B34" s="35"/>
      <c r="C34" s="283" t="s">
        <v>6</v>
      </c>
      <c r="D34" s="283"/>
      <c r="E34" s="283"/>
      <c r="F34" s="283"/>
      <c r="G34" s="283"/>
      <c r="H34" s="283"/>
      <c r="I34" s="283"/>
      <c r="J34" s="283"/>
      <c r="K34" s="283"/>
      <c r="L34" s="283"/>
      <c r="M34" s="283"/>
      <c r="N34" s="283"/>
      <c r="O34" s="283"/>
      <c r="P34" s="283"/>
      <c r="Q34" s="283"/>
      <c r="R34" s="283"/>
      <c r="S34" s="283"/>
    </row>
    <row r="35" spans="1:19" ht="27.75" customHeight="1">
      <c r="A35" s="30"/>
      <c r="B35" s="35"/>
      <c r="C35" s="30"/>
      <c r="D35" s="30" t="s">
        <v>7</v>
      </c>
      <c r="E35" s="30"/>
      <c r="F35" s="30"/>
      <c r="G35" s="30"/>
      <c r="H35" s="30"/>
      <c r="I35" s="35"/>
      <c r="J35" s="30"/>
      <c r="K35" s="30"/>
      <c r="L35" s="30"/>
      <c r="M35" s="30"/>
      <c r="N35" s="30"/>
      <c r="O35" s="30"/>
      <c r="P35" s="30"/>
      <c r="Q35" s="30"/>
      <c r="R35" s="30"/>
      <c r="S35" s="31"/>
    </row>
    <row r="36" spans="1:19" ht="27.75" customHeight="1">
      <c r="A36" s="30"/>
      <c r="B36" s="35"/>
      <c r="C36" s="30"/>
      <c r="D36" s="30" t="s">
        <v>8</v>
      </c>
      <c r="E36" s="30"/>
      <c r="F36" s="30"/>
      <c r="G36" s="30"/>
      <c r="H36" s="30"/>
      <c r="I36" s="35"/>
      <c r="J36" s="30"/>
      <c r="K36" s="30"/>
      <c r="L36" s="30"/>
      <c r="M36" s="30"/>
      <c r="N36" s="30"/>
      <c r="O36" s="30"/>
      <c r="P36" s="30"/>
      <c r="Q36" s="30"/>
      <c r="R36" s="30"/>
      <c r="S36" s="31"/>
    </row>
    <row r="37" spans="1:19" ht="27.75" customHeight="1">
      <c r="A37" s="30"/>
      <c r="B37" s="35"/>
      <c r="C37" s="30"/>
      <c r="D37" s="30"/>
      <c r="E37" s="30"/>
      <c r="F37" s="30"/>
      <c r="G37" s="30"/>
      <c r="H37" s="30"/>
      <c r="I37" s="35"/>
      <c r="J37" s="30"/>
      <c r="K37" s="30"/>
      <c r="L37" s="30"/>
      <c r="M37" s="30"/>
      <c r="N37" s="30"/>
      <c r="O37" s="30"/>
      <c r="P37" s="30"/>
      <c r="Q37" s="30"/>
      <c r="R37" s="30"/>
      <c r="S37" s="31"/>
    </row>
    <row r="38" spans="1:19" ht="9.6" customHeight="1">
      <c r="A38" s="30"/>
      <c r="B38" s="35"/>
      <c r="C38" s="30"/>
      <c r="D38" s="30"/>
      <c r="E38" s="30"/>
      <c r="F38" s="30"/>
      <c r="G38" s="30"/>
      <c r="H38" s="30"/>
      <c r="I38" s="35"/>
      <c r="J38" s="30"/>
      <c r="K38" s="30"/>
      <c r="L38" s="30"/>
      <c r="M38" s="30"/>
      <c r="N38" s="30"/>
      <c r="O38" s="30"/>
      <c r="P38" s="30"/>
      <c r="Q38" s="30"/>
      <c r="R38" s="30"/>
      <c r="S38" s="31"/>
    </row>
    <row r="39" spans="1:19" ht="27.75" customHeight="1">
      <c r="A39" s="30"/>
      <c r="B39" s="35"/>
      <c r="C39" s="30"/>
      <c r="D39" s="30"/>
      <c r="E39" s="30"/>
      <c r="F39" s="30"/>
      <c r="G39" s="30"/>
      <c r="H39" s="30"/>
      <c r="I39" s="35"/>
      <c r="J39" s="30"/>
      <c r="K39" s="30"/>
      <c r="L39" s="30"/>
      <c r="M39" s="30"/>
      <c r="N39" s="30"/>
      <c r="O39" s="30"/>
      <c r="P39" s="30"/>
      <c r="Q39" s="30"/>
      <c r="R39" s="30"/>
      <c r="S39" s="31"/>
    </row>
    <row r="40" spans="1:19" ht="27.6" customHeight="1">
      <c r="A40" s="30"/>
      <c r="B40" s="35"/>
      <c r="C40" s="30"/>
      <c r="D40" s="30"/>
      <c r="E40" s="30"/>
      <c r="F40" s="30"/>
      <c r="G40" s="30"/>
      <c r="H40" s="30"/>
      <c r="I40" s="35" t="s">
        <v>9</v>
      </c>
      <c r="J40" s="280">
        <f>'2'!C65</f>
        <v>0</v>
      </c>
      <c r="K40" s="280"/>
      <c r="L40" s="280"/>
      <c r="M40" s="280"/>
      <c r="N40" s="280"/>
      <c r="O40" s="280"/>
      <c r="P40" s="280"/>
      <c r="Q40" s="280"/>
      <c r="R40" s="280"/>
      <c r="S40" s="280"/>
    </row>
    <row r="41" spans="1:19" ht="30" customHeight="1">
      <c r="A41" s="30"/>
      <c r="B41" s="30"/>
      <c r="C41" s="30"/>
      <c r="D41" s="30"/>
      <c r="E41" s="30"/>
      <c r="F41" s="30"/>
      <c r="G41" s="30"/>
      <c r="H41" s="30"/>
      <c r="I41" s="35" t="s">
        <v>10</v>
      </c>
      <c r="J41" s="280">
        <f>'2'!E64</f>
        <v>0</v>
      </c>
      <c r="K41" s="280"/>
      <c r="L41" s="280"/>
      <c r="M41" s="280"/>
      <c r="N41" s="280"/>
      <c r="O41" s="280"/>
      <c r="P41" s="280"/>
      <c r="Q41" s="280"/>
      <c r="R41" s="280"/>
      <c r="S41" s="280"/>
    </row>
    <row r="42" spans="1:19" ht="30" customHeight="1">
      <c r="A42" s="30"/>
      <c r="B42" s="30"/>
      <c r="C42" s="30"/>
      <c r="D42" s="30"/>
      <c r="E42" s="30"/>
      <c r="F42" s="30"/>
      <c r="G42" s="30"/>
      <c r="H42" s="30"/>
      <c r="I42" s="35" t="s">
        <v>194</v>
      </c>
      <c r="J42" s="290">
        <f>'2'!G64</f>
        <v>0</v>
      </c>
      <c r="K42" s="290"/>
      <c r="L42" s="290"/>
      <c r="M42" s="290"/>
      <c r="N42" s="290"/>
      <c r="O42" s="290"/>
      <c r="P42" s="290"/>
      <c r="Q42" s="290"/>
      <c r="R42" s="290"/>
      <c r="S42" s="290"/>
    </row>
    <row r="43" spans="1:19" ht="20.45" customHeight="1">
      <c r="A43" s="30"/>
      <c r="B43" s="30"/>
      <c r="C43" s="30"/>
      <c r="D43" s="30"/>
      <c r="E43" s="30"/>
      <c r="F43" s="30"/>
      <c r="G43" s="30"/>
      <c r="H43" s="30"/>
      <c r="I43" s="35"/>
      <c r="J43" s="30"/>
      <c r="K43" s="30"/>
      <c r="L43" s="30"/>
      <c r="M43" s="30"/>
      <c r="N43" s="30"/>
      <c r="O43" s="30"/>
      <c r="P43" s="30"/>
      <c r="Q43" s="30"/>
      <c r="R43" s="30"/>
      <c r="S43" s="31"/>
    </row>
    <row r="44" spans="1:19" ht="27" customHeight="1">
      <c r="A44" s="30"/>
      <c r="B44" s="30"/>
      <c r="C44" s="30"/>
      <c r="D44" s="30"/>
      <c r="E44" s="30"/>
      <c r="F44" s="30"/>
      <c r="G44" s="30"/>
      <c r="H44" s="30"/>
      <c r="I44" s="30"/>
      <c r="J44" s="30"/>
      <c r="K44" s="30"/>
      <c r="L44" s="30"/>
      <c r="M44" s="30"/>
      <c r="N44" s="30"/>
      <c r="O44" s="30"/>
      <c r="P44" s="30"/>
      <c r="Q44" s="30"/>
      <c r="R44" s="30"/>
      <c r="S44" s="30"/>
    </row>
    <row r="45" spans="1:19" ht="27" customHeight="1">
      <c r="A45" s="30"/>
      <c r="B45" s="30"/>
      <c r="C45" s="30"/>
      <c r="D45" s="30"/>
      <c r="E45" s="30"/>
      <c r="F45" s="30"/>
      <c r="G45" s="30"/>
      <c r="H45" s="30"/>
      <c r="I45" s="35"/>
      <c r="J45" s="30"/>
      <c r="K45" s="30"/>
      <c r="L45" s="30"/>
      <c r="M45" s="30"/>
      <c r="N45" s="30"/>
      <c r="O45" s="30"/>
      <c r="P45" s="30"/>
      <c r="Q45" s="30"/>
      <c r="R45" s="30"/>
      <c r="S45" s="31"/>
    </row>
    <row r="46" spans="1:19" ht="27" customHeight="1">
      <c r="A46" s="30"/>
      <c r="B46" s="30"/>
      <c r="C46" s="30"/>
      <c r="D46" s="30"/>
      <c r="E46" s="30"/>
      <c r="F46" s="30"/>
      <c r="G46" s="30"/>
      <c r="H46" s="30"/>
      <c r="I46" s="35"/>
      <c r="J46" s="30"/>
      <c r="K46" s="30"/>
      <c r="L46" s="30"/>
      <c r="M46" s="30"/>
      <c r="N46" s="30"/>
      <c r="O46" s="30"/>
      <c r="P46" s="30"/>
      <c r="Q46" s="30"/>
      <c r="R46" s="30"/>
      <c r="S46" s="31"/>
    </row>
    <row r="47" spans="1:19" ht="27" customHeight="1">
      <c r="A47" s="30"/>
      <c r="B47" s="31"/>
      <c r="C47" s="38"/>
      <c r="D47" s="30"/>
      <c r="E47" s="30"/>
      <c r="F47" s="30"/>
      <c r="G47" s="30"/>
      <c r="H47" s="30"/>
      <c r="I47" s="35"/>
      <c r="J47" s="30"/>
      <c r="K47" s="30"/>
      <c r="L47" s="30"/>
      <c r="M47" s="30"/>
      <c r="N47" s="30"/>
      <c r="O47" s="30"/>
      <c r="P47" s="30"/>
      <c r="Q47" s="30"/>
      <c r="R47" s="30"/>
      <c r="S47" s="31"/>
    </row>
    <row r="48" spans="1:19" ht="14.25" customHeight="1">
      <c r="A48" s="30"/>
      <c r="B48" s="30"/>
      <c r="C48" s="30"/>
      <c r="D48" s="30"/>
      <c r="E48" s="117"/>
      <c r="F48" s="117"/>
      <c r="G48" s="30"/>
      <c r="H48" s="30"/>
      <c r="I48" s="30"/>
      <c r="J48" s="30"/>
      <c r="K48" s="30"/>
      <c r="L48" s="117"/>
      <c r="M48" s="117"/>
      <c r="N48" s="117"/>
      <c r="O48" s="117"/>
      <c r="P48" s="117"/>
      <c r="Q48" s="30"/>
      <c r="R48" s="30"/>
      <c r="S48" s="31"/>
    </row>
    <row r="49" spans="1:19" ht="14.25" customHeight="1">
      <c r="A49" s="30"/>
      <c r="B49" s="30"/>
      <c r="C49" s="30"/>
      <c r="D49" s="30"/>
      <c r="E49" s="30"/>
      <c r="F49" s="30"/>
      <c r="G49" s="30"/>
      <c r="H49" s="30"/>
      <c r="I49" s="30"/>
      <c r="J49" s="30"/>
      <c r="K49" s="30"/>
      <c r="L49" s="30"/>
      <c r="M49" s="30"/>
      <c r="N49" s="30"/>
      <c r="O49" s="30"/>
      <c r="P49" s="30"/>
      <c r="Q49" s="30"/>
      <c r="R49" s="30"/>
      <c r="S49" s="31"/>
    </row>
    <row r="50" spans="1:19" ht="14.25" customHeight="1">
      <c r="A50" s="120"/>
      <c r="B50" s="120"/>
      <c r="C50" s="120"/>
      <c r="D50" s="120"/>
      <c r="E50" s="120"/>
      <c r="F50" s="120"/>
      <c r="G50" s="120"/>
      <c r="H50" s="120"/>
      <c r="I50" s="120"/>
      <c r="J50" s="120"/>
      <c r="K50" s="120"/>
      <c r="L50" s="120"/>
      <c r="M50" s="120"/>
      <c r="N50" s="120"/>
      <c r="O50" s="120"/>
      <c r="P50" s="120"/>
      <c r="Q50" s="120"/>
      <c r="R50" s="120"/>
      <c r="S50" s="121"/>
    </row>
    <row r="51" spans="1:19" ht="14.25" customHeight="1">
      <c r="A51" s="120"/>
      <c r="B51" s="120"/>
      <c r="C51" s="120"/>
      <c r="D51" s="120"/>
      <c r="E51" s="122"/>
      <c r="F51" s="122"/>
      <c r="G51" s="120"/>
      <c r="H51" s="120"/>
      <c r="I51" s="120"/>
      <c r="J51" s="120"/>
      <c r="K51" s="120"/>
      <c r="L51" s="122"/>
      <c r="M51" s="122"/>
      <c r="N51" s="122"/>
      <c r="O51" s="122"/>
      <c r="P51" s="122"/>
      <c r="Q51" s="120"/>
      <c r="R51" s="120"/>
      <c r="S51" s="121"/>
    </row>
    <row r="52" spans="1:19" ht="14.25" customHeight="1">
      <c r="A52" s="120"/>
      <c r="B52" s="123"/>
      <c r="C52" s="120"/>
      <c r="D52" s="120"/>
      <c r="E52" s="120"/>
      <c r="F52" s="120"/>
      <c r="G52" s="120"/>
      <c r="H52" s="120"/>
      <c r="I52" s="123"/>
      <c r="J52" s="120"/>
      <c r="K52" s="120"/>
      <c r="L52" s="120"/>
      <c r="M52" s="120"/>
      <c r="N52" s="120"/>
      <c r="O52" s="120"/>
      <c r="P52" s="120"/>
      <c r="Q52" s="120"/>
      <c r="R52" s="120"/>
      <c r="S52" s="121"/>
    </row>
    <row r="53" spans="1:19" ht="14.25" customHeight="1">
      <c r="A53" s="120"/>
      <c r="B53" s="289"/>
      <c r="C53" s="124"/>
      <c r="D53" s="123"/>
      <c r="E53" s="124"/>
      <c r="F53" s="125"/>
      <c r="G53" s="125"/>
      <c r="H53" s="120"/>
      <c r="I53" s="123"/>
      <c r="J53" s="123"/>
      <c r="K53" s="120"/>
      <c r="L53" s="120"/>
      <c r="M53" s="120"/>
      <c r="N53" s="120"/>
      <c r="O53" s="120"/>
      <c r="P53" s="120"/>
      <c r="Q53" s="125"/>
      <c r="R53" s="125"/>
      <c r="S53" s="121"/>
    </row>
    <row r="54" spans="1:19" ht="14.25" customHeight="1">
      <c r="A54" s="120"/>
      <c r="B54" s="289"/>
      <c r="C54" s="123"/>
      <c r="D54" s="123"/>
      <c r="E54" s="122"/>
      <c r="F54" s="125"/>
      <c r="G54" s="125"/>
      <c r="H54" s="120"/>
      <c r="I54" s="123"/>
      <c r="J54" s="123"/>
      <c r="K54" s="120"/>
      <c r="L54" s="120"/>
      <c r="M54" s="120"/>
      <c r="N54" s="120"/>
      <c r="O54" s="120"/>
      <c r="P54" s="120"/>
      <c r="Q54" s="125"/>
      <c r="R54" s="125"/>
      <c r="S54" s="121"/>
    </row>
    <row r="55" spans="1:19">
      <c r="A55" s="126"/>
      <c r="B55" s="127"/>
      <c r="C55" s="126"/>
      <c r="D55" s="126"/>
      <c r="E55" s="126"/>
      <c r="F55" s="126"/>
      <c r="G55" s="126"/>
      <c r="H55" s="126"/>
      <c r="I55" s="127"/>
      <c r="J55" s="126"/>
      <c r="K55" s="120"/>
      <c r="L55" s="120"/>
      <c r="M55" s="120"/>
      <c r="N55" s="120"/>
      <c r="O55" s="120"/>
      <c r="P55" s="120"/>
      <c r="Q55" s="126"/>
      <c r="R55" s="126"/>
    </row>
    <row r="56" spans="1:19">
      <c r="A56" s="126"/>
      <c r="B56" s="126"/>
      <c r="C56" s="126"/>
      <c r="D56" s="126"/>
      <c r="E56" s="126"/>
      <c r="F56" s="126"/>
      <c r="G56" s="126"/>
      <c r="H56" s="126"/>
      <c r="I56" s="126"/>
      <c r="J56" s="126"/>
      <c r="K56" s="120"/>
      <c r="L56" s="120"/>
      <c r="M56" s="120"/>
      <c r="N56" s="120"/>
      <c r="O56" s="120"/>
      <c r="P56" s="120"/>
      <c r="Q56" s="126"/>
      <c r="R56" s="126"/>
    </row>
    <row r="57" spans="1:19">
      <c r="A57" s="126"/>
      <c r="B57" s="126"/>
      <c r="C57" s="126"/>
      <c r="D57" s="126"/>
      <c r="E57" s="126"/>
      <c r="F57" s="126"/>
      <c r="G57" s="126"/>
      <c r="H57" s="126"/>
      <c r="I57" s="126"/>
      <c r="J57" s="126"/>
      <c r="K57" s="120"/>
      <c r="L57" s="120"/>
      <c r="M57" s="120"/>
      <c r="N57" s="120"/>
      <c r="O57" s="120"/>
      <c r="P57" s="120"/>
      <c r="Q57" s="126"/>
      <c r="R57" s="126"/>
    </row>
    <row r="58" spans="1:19">
      <c r="A58" s="126"/>
      <c r="B58" s="126"/>
      <c r="C58" s="126"/>
      <c r="D58" s="126"/>
      <c r="E58" s="126"/>
      <c r="F58" s="126"/>
      <c r="G58" s="126"/>
      <c r="H58" s="126"/>
      <c r="I58" s="126"/>
      <c r="J58" s="126"/>
      <c r="K58" s="120"/>
      <c r="L58" s="120"/>
      <c r="M58" s="120"/>
      <c r="N58" s="120"/>
      <c r="O58" s="120"/>
      <c r="P58" s="120"/>
      <c r="Q58" s="126"/>
      <c r="R58" s="126"/>
    </row>
    <row r="59" spans="1:19">
      <c r="A59" s="126"/>
      <c r="B59" s="126"/>
      <c r="C59" s="126"/>
      <c r="D59" s="126"/>
      <c r="E59" s="126"/>
      <c r="F59" s="126"/>
      <c r="G59" s="126"/>
      <c r="H59" s="126"/>
      <c r="I59" s="126"/>
      <c r="J59" s="126"/>
      <c r="K59" s="120"/>
      <c r="L59" s="120"/>
      <c r="M59" s="120"/>
      <c r="N59" s="120"/>
      <c r="O59" s="120"/>
      <c r="P59" s="120"/>
      <c r="Q59" s="126"/>
      <c r="R59" s="126"/>
    </row>
    <row r="60" spans="1:19">
      <c r="A60" s="126"/>
      <c r="B60" s="126"/>
      <c r="C60" s="126"/>
      <c r="D60" s="126"/>
      <c r="E60" s="126"/>
      <c r="F60" s="126"/>
      <c r="G60" s="126"/>
      <c r="H60" s="126"/>
      <c r="I60" s="126"/>
      <c r="J60" s="126"/>
      <c r="K60" s="120"/>
      <c r="L60" s="120"/>
      <c r="M60" s="120"/>
      <c r="N60" s="120"/>
      <c r="O60" s="120"/>
      <c r="P60" s="120"/>
      <c r="Q60" s="126"/>
      <c r="R60" s="126"/>
    </row>
    <row r="61" spans="1:19">
      <c r="A61" s="126"/>
      <c r="B61" s="126"/>
      <c r="C61" s="126"/>
      <c r="D61" s="126"/>
      <c r="E61" s="126"/>
      <c r="F61" s="126"/>
      <c r="G61" s="126"/>
      <c r="H61" s="126"/>
      <c r="I61" s="126"/>
      <c r="J61" s="126"/>
      <c r="K61" s="120"/>
      <c r="L61" s="120"/>
      <c r="M61" s="120"/>
      <c r="N61" s="120"/>
      <c r="O61" s="120"/>
      <c r="P61" s="120"/>
      <c r="Q61" s="126"/>
      <c r="R61" s="126"/>
    </row>
    <row r="62" spans="1:19">
      <c r="A62" s="126"/>
      <c r="B62" s="126"/>
      <c r="C62" s="126"/>
      <c r="D62" s="126"/>
      <c r="E62" s="126"/>
      <c r="F62" s="126"/>
      <c r="G62" s="126"/>
      <c r="H62" s="126"/>
      <c r="I62" s="126"/>
      <c r="J62" s="126"/>
      <c r="K62" s="123"/>
      <c r="L62" s="124"/>
      <c r="M62" s="125"/>
      <c r="N62" s="125"/>
      <c r="O62" s="125"/>
      <c r="P62" s="125"/>
      <c r="Q62" s="126"/>
      <c r="R62" s="126"/>
    </row>
    <row r="63" spans="1:19">
      <c r="K63" s="123"/>
      <c r="L63" s="122"/>
      <c r="M63" s="125"/>
      <c r="N63" s="125"/>
      <c r="O63" s="125"/>
      <c r="P63" s="125"/>
    </row>
    <row r="64" spans="1:19">
      <c r="K64" s="126"/>
      <c r="L64" s="126"/>
      <c r="M64" s="126"/>
      <c r="N64" s="126"/>
      <c r="O64" s="126"/>
      <c r="P64" s="126"/>
    </row>
    <row r="65" spans="5:16">
      <c r="K65" s="126"/>
      <c r="L65" s="126"/>
      <c r="M65" s="126"/>
      <c r="N65" s="126"/>
      <c r="O65" s="126"/>
      <c r="P65" s="126"/>
    </row>
    <row r="66" spans="5:16">
      <c r="K66" s="126"/>
      <c r="L66" s="126"/>
      <c r="M66" s="126"/>
      <c r="N66" s="126"/>
      <c r="O66" s="126"/>
      <c r="P66" s="126"/>
    </row>
    <row r="67" spans="5:16">
      <c r="K67" s="126"/>
      <c r="L67" s="126"/>
      <c r="M67" s="126"/>
      <c r="N67" s="126"/>
      <c r="O67" s="126"/>
      <c r="P67" s="126"/>
    </row>
    <row r="68" spans="5:16">
      <c r="E68" s="126"/>
      <c r="K68" s="126"/>
      <c r="L68" s="126"/>
      <c r="M68" s="126"/>
      <c r="N68" s="126"/>
      <c r="O68" s="126"/>
      <c r="P68" s="126"/>
    </row>
    <row r="69" spans="5:16">
      <c r="K69" s="126"/>
      <c r="L69" s="126"/>
      <c r="M69" s="126"/>
      <c r="N69" s="126"/>
      <c r="O69" s="126"/>
      <c r="P69" s="126"/>
    </row>
    <row r="70" spans="5:16">
      <c r="K70" s="126"/>
      <c r="L70" s="126"/>
      <c r="M70" s="126"/>
      <c r="N70" s="126"/>
      <c r="O70" s="126"/>
      <c r="P70" s="126"/>
    </row>
    <row r="71" spans="5:16">
      <c r="K71" s="126"/>
      <c r="L71" s="126"/>
      <c r="M71" s="126"/>
      <c r="N71" s="126"/>
      <c r="O71" s="126"/>
      <c r="P71" s="126"/>
    </row>
    <row r="77" spans="5:16">
      <c r="L77" s="126"/>
    </row>
  </sheetData>
  <sheetProtection sheet="1" formatCells="0" formatColumns="0"/>
  <mergeCells count="36">
    <mergeCell ref="J41:S41"/>
    <mergeCell ref="C30:G30"/>
    <mergeCell ref="H30:J30"/>
    <mergeCell ref="H32:K32"/>
    <mergeCell ref="B53:B54"/>
    <mergeCell ref="C34:S34"/>
    <mergeCell ref="J42:S42"/>
    <mergeCell ref="B25:D25"/>
    <mergeCell ref="B26:D26"/>
    <mergeCell ref="B23:D23"/>
    <mergeCell ref="B24:D24"/>
    <mergeCell ref="K25:M25"/>
    <mergeCell ref="K23:M23"/>
    <mergeCell ref="E23:G23"/>
    <mergeCell ref="E24:G24"/>
    <mergeCell ref="E25:G25"/>
    <mergeCell ref="E26:G26"/>
    <mergeCell ref="H23:J23"/>
    <mergeCell ref="H24:J24"/>
    <mergeCell ref="H25:J25"/>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s>
  <phoneticPr fontId="8"/>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zoomScale="78" zoomScaleNormal="70" zoomScaleSheetLayoutView="78" zoomScalePageLayoutView="55" workbookViewId="0">
      <selection activeCell="A2" sqref="A2"/>
    </sheetView>
  </sheetViews>
  <sheetFormatPr defaultColWidth="9" defaultRowHeight="13.5"/>
  <cols>
    <col min="1" max="1" width="1.5" customWidth="1"/>
    <col min="2" max="2" width="20" customWidth="1"/>
    <col min="3" max="3" width="31.5" customWidth="1"/>
    <col min="4" max="4" width="6.625" customWidth="1"/>
    <col min="5" max="5" width="32.5" customWidth="1"/>
    <col min="6" max="6" width="6.625" customWidth="1"/>
    <col min="7" max="7" width="24.5" customWidth="1"/>
  </cols>
  <sheetData>
    <row r="1" spans="1:8">
      <c r="A1" s="1" t="s">
        <v>257</v>
      </c>
      <c r="G1" s="2" t="s">
        <v>159</v>
      </c>
    </row>
    <row r="2" spans="1:8" ht="18" customHeight="1" thickBot="1">
      <c r="A2" s="1"/>
      <c r="B2" s="291" t="s">
        <v>204</v>
      </c>
      <c r="C2" s="291"/>
      <c r="D2" s="291"/>
      <c r="E2" s="291"/>
      <c r="F2" s="291"/>
      <c r="G2" s="291"/>
      <c r="H2" s="1"/>
    </row>
    <row r="3" spans="1:8">
      <c r="A3" s="1"/>
      <c r="B3" s="295" t="s">
        <v>11</v>
      </c>
      <c r="C3" s="332" t="s">
        <v>199</v>
      </c>
      <c r="D3" s="333"/>
      <c r="E3" s="333"/>
      <c r="F3" s="333"/>
      <c r="G3" s="334"/>
      <c r="H3" s="1"/>
    </row>
    <row r="4" spans="1:8">
      <c r="A4" s="1"/>
      <c r="B4" s="296"/>
      <c r="C4" s="306"/>
      <c r="D4" s="307"/>
      <c r="E4" s="307"/>
      <c r="F4" s="307"/>
      <c r="G4" s="308"/>
      <c r="H4" s="1"/>
    </row>
    <row r="5" spans="1:8">
      <c r="A5" s="1"/>
      <c r="B5" s="296"/>
      <c r="C5" s="309"/>
      <c r="D5" s="310"/>
      <c r="E5" s="310"/>
      <c r="F5" s="310"/>
      <c r="G5" s="311"/>
      <c r="H5" s="1"/>
    </row>
    <row r="6" spans="1:8" ht="14.25" thickBot="1">
      <c r="A6" s="1"/>
      <c r="B6" s="297"/>
      <c r="C6" s="298" t="s">
        <v>12</v>
      </c>
      <c r="D6" s="299"/>
      <c r="E6" s="299"/>
      <c r="F6" s="299"/>
      <c r="G6" s="300"/>
      <c r="H6" s="1"/>
    </row>
    <row r="7" spans="1:8" ht="27" customHeight="1" thickBot="1">
      <c r="A7" s="1"/>
      <c r="B7" s="109" t="s">
        <v>13</v>
      </c>
      <c r="C7" s="40" t="s">
        <v>14</v>
      </c>
      <c r="D7" s="110" t="s">
        <v>15</v>
      </c>
      <c r="E7" s="301" t="s">
        <v>16</v>
      </c>
      <c r="F7" s="301"/>
      <c r="G7" s="302"/>
      <c r="H7" s="1"/>
    </row>
    <row r="8" spans="1:8" ht="27" customHeight="1" thickBot="1">
      <c r="A8" s="1"/>
      <c r="B8" s="109" t="s">
        <v>17</v>
      </c>
      <c r="C8" s="40" t="s">
        <v>18</v>
      </c>
      <c r="D8" s="110" t="s">
        <v>15</v>
      </c>
      <c r="E8" s="301" t="s">
        <v>16</v>
      </c>
      <c r="F8" s="301"/>
      <c r="G8" s="302"/>
      <c r="H8" s="39"/>
    </row>
    <row r="9" spans="1:8">
      <c r="A9" s="1"/>
      <c r="B9" s="295" t="s">
        <v>19</v>
      </c>
      <c r="C9" s="312"/>
      <c r="D9" s="313"/>
      <c r="E9" s="313"/>
      <c r="F9" s="313"/>
      <c r="G9" s="314"/>
      <c r="H9" s="1"/>
    </row>
    <row r="10" spans="1:8">
      <c r="A10" s="1"/>
      <c r="B10" s="296"/>
      <c r="C10" s="315"/>
      <c r="D10" s="316"/>
      <c r="E10" s="316"/>
      <c r="F10" s="316"/>
      <c r="G10" s="317"/>
      <c r="H10" s="1"/>
    </row>
    <row r="11" spans="1:8">
      <c r="A11" s="1"/>
      <c r="B11" s="296"/>
      <c r="C11" s="315"/>
      <c r="D11" s="316"/>
      <c r="E11" s="316"/>
      <c r="F11" s="316"/>
      <c r="G11" s="317"/>
      <c r="H11" s="1"/>
    </row>
    <row r="12" spans="1:8">
      <c r="A12" s="1"/>
      <c r="B12" s="296"/>
      <c r="C12" s="315"/>
      <c r="D12" s="316"/>
      <c r="E12" s="316"/>
      <c r="F12" s="316"/>
      <c r="G12" s="317"/>
      <c r="H12" s="1"/>
    </row>
    <row r="13" spans="1:8">
      <c r="A13" s="1"/>
      <c r="B13" s="296"/>
      <c r="C13" s="315"/>
      <c r="D13" s="316"/>
      <c r="E13" s="316"/>
      <c r="F13" s="316"/>
      <c r="G13" s="317"/>
      <c r="H13" s="1"/>
    </row>
    <row r="14" spans="1:8">
      <c r="A14" s="1"/>
      <c r="B14" s="296"/>
      <c r="C14" s="315"/>
      <c r="D14" s="316"/>
      <c r="E14" s="316"/>
      <c r="F14" s="316"/>
      <c r="G14" s="317"/>
      <c r="H14" s="1"/>
    </row>
    <row r="15" spans="1:8" ht="31.5" customHeight="1" thickBot="1">
      <c r="A15" s="1"/>
      <c r="B15" s="296"/>
      <c r="C15" s="344" t="s">
        <v>171</v>
      </c>
      <c r="D15" s="345"/>
      <c r="E15" s="345"/>
      <c r="F15" s="345"/>
      <c r="G15" s="346"/>
      <c r="H15" s="1"/>
    </row>
    <row r="16" spans="1:8">
      <c r="A16" s="1"/>
      <c r="B16" s="337" t="s">
        <v>20</v>
      </c>
      <c r="C16" s="347" t="s">
        <v>21</v>
      </c>
      <c r="D16" s="348"/>
      <c r="E16" s="348"/>
      <c r="F16" s="348"/>
      <c r="G16" s="349"/>
      <c r="H16" s="1"/>
    </row>
    <row r="17" spans="1:8">
      <c r="A17" s="1"/>
      <c r="B17" s="338"/>
      <c r="C17" s="318"/>
      <c r="D17" s="319"/>
      <c r="E17" s="319"/>
      <c r="F17" s="319"/>
      <c r="G17" s="320"/>
      <c r="H17" s="1"/>
    </row>
    <row r="18" spans="1:8">
      <c r="A18" s="1"/>
      <c r="B18" s="338"/>
      <c r="C18" s="318"/>
      <c r="D18" s="319"/>
      <c r="E18" s="319"/>
      <c r="F18" s="319"/>
      <c r="G18" s="320"/>
      <c r="H18" s="1"/>
    </row>
    <row r="19" spans="1:8">
      <c r="A19" s="1"/>
      <c r="B19" s="338"/>
      <c r="C19" s="318"/>
      <c r="D19" s="319"/>
      <c r="E19" s="319"/>
      <c r="F19" s="319"/>
      <c r="G19" s="320"/>
      <c r="H19" s="1"/>
    </row>
    <row r="20" spans="1:8">
      <c r="A20" s="1"/>
      <c r="B20" s="338"/>
      <c r="C20" s="318"/>
      <c r="D20" s="319"/>
      <c r="E20" s="319"/>
      <c r="F20" s="319"/>
      <c r="G20" s="320"/>
      <c r="H20" s="1"/>
    </row>
    <row r="21" spans="1:8">
      <c r="A21" s="1"/>
      <c r="B21" s="338"/>
      <c r="C21" s="318"/>
      <c r="D21" s="319"/>
      <c r="E21" s="319"/>
      <c r="F21" s="319"/>
      <c r="G21" s="320"/>
      <c r="H21" s="1"/>
    </row>
    <row r="22" spans="1:8">
      <c r="A22" s="1"/>
      <c r="B22" s="338"/>
      <c r="C22" s="318"/>
      <c r="D22" s="319"/>
      <c r="E22" s="319"/>
      <c r="F22" s="319"/>
      <c r="G22" s="320"/>
      <c r="H22" s="1"/>
    </row>
    <row r="23" spans="1:8">
      <c r="A23" s="1"/>
      <c r="B23" s="338"/>
      <c r="C23" s="318"/>
      <c r="D23" s="319"/>
      <c r="E23" s="319"/>
      <c r="F23" s="319"/>
      <c r="G23" s="320"/>
      <c r="H23" s="1"/>
    </row>
    <row r="24" spans="1:8">
      <c r="A24" s="1"/>
      <c r="B24" s="338"/>
      <c r="C24" s="318"/>
      <c r="D24" s="319"/>
      <c r="E24" s="319"/>
      <c r="F24" s="319"/>
      <c r="G24" s="320"/>
      <c r="H24" s="1"/>
    </row>
    <row r="25" spans="1:8">
      <c r="A25" s="1"/>
      <c r="B25" s="338"/>
      <c r="C25" s="318"/>
      <c r="D25" s="319"/>
      <c r="E25" s="319"/>
      <c r="F25" s="319"/>
      <c r="G25" s="320"/>
      <c r="H25" s="1"/>
    </row>
    <row r="26" spans="1:8">
      <c r="A26" s="1"/>
      <c r="B26" s="338"/>
      <c r="C26" s="318"/>
      <c r="D26" s="319"/>
      <c r="E26" s="319"/>
      <c r="F26" s="319"/>
      <c r="G26" s="320"/>
      <c r="H26" s="1"/>
    </row>
    <row r="27" spans="1:8">
      <c r="A27" s="1"/>
      <c r="B27" s="338"/>
      <c r="C27" s="318"/>
      <c r="D27" s="319"/>
      <c r="E27" s="319"/>
      <c r="F27" s="319"/>
      <c r="G27" s="320"/>
      <c r="H27" s="1"/>
    </row>
    <row r="28" spans="1:8" ht="24.75" customHeight="1">
      <c r="A28" s="1"/>
      <c r="B28" s="338"/>
      <c r="C28" s="340" t="s">
        <v>172</v>
      </c>
      <c r="D28" s="341"/>
      <c r="E28" s="341"/>
      <c r="F28" s="341"/>
      <c r="G28" s="342"/>
      <c r="H28" s="1"/>
    </row>
    <row r="29" spans="1:8">
      <c r="A29" s="1"/>
      <c r="B29" s="338"/>
      <c r="C29" s="303" t="s">
        <v>22</v>
      </c>
      <c r="D29" s="304"/>
      <c r="E29" s="304"/>
      <c r="F29" s="304"/>
      <c r="G29" s="305"/>
      <c r="H29" s="1"/>
    </row>
    <row r="30" spans="1:8">
      <c r="A30" s="1"/>
      <c r="B30" s="338"/>
      <c r="C30" s="318"/>
      <c r="D30" s="319"/>
      <c r="E30" s="319"/>
      <c r="F30" s="319"/>
      <c r="G30" s="320"/>
      <c r="H30" s="1"/>
    </row>
    <row r="31" spans="1:8">
      <c r="A31" s="1"/>
      <c r="B31" s="338"/>
      <c r="C31" s="318"/>
      <c r="D31" s="319"/>
      <c r="E31" s="319"/>
      <c r="F31" s="319"/>
      <c r="G31" s="320"/>
      <c r="H31" s="1"/>
    </row>
    <row r="32" spans="1:8">
      <c r="A32" s="1"/>
      <c r="B32" s="338"/>
      <c r="C32" s="318"/>
      <c r="D32" s="319"/>
      <c r="E32" s="319"/>
      <c r="F32" s="319"/>
      <c r="G32" s="320"/>
      <c r="H32" s="1"/>
    </row>
    <row r="33" spans="1:8">
      <c r="A33" s="1"/>
      <c r="B33" s="338"/>
      <c r="C33" s="318"/>
      <c r="D33" s="319"/>
      <c r="E33" s="319"/>
      <c r="F33" s="319"/>
      <c r="G33" s="320"/>
      <c r="H33" s="1"/>
    </row>
    <row r="34" spans="1:8">
      <c r="A34" s="1"/>
      <c r="B34" s="338"/>
      <c r="C34" s="318"/>
      <c r="D34" s="319"/>
      <c r="E34" s="319"/>
      <c r="F34" s="319"/>
      <c r="G34" s="320"/>
      <c r="H34" s="1"/>
    </row>
    <row r="35" spans="1:8">
      <c r="A35" s="1"/>
      <c r="B35" s="338"/>
      <c r="C35" s="318"/>
      <c r="D35" s="319"/>
      <c r="E35" s="319"/>
      <c r="F35" s="319"/>
      <c r="G35" s="320"/>
      <c r="H35" s="1"/>
    </row>
    <row r="36" spans="1:8">
      <c r="A36" s="1"/>
      <c r="B36" s="338"/>
      <c r="C36" s="318"/>
      <c r="D36" s="319"/>
      <c r="E36" s="319"/>
      <c r="F36" s="319"/>
      <c r="G36" s="320"/>
      <c r="H36" s="1"/>
    </row>
    <row r="37" spans="1:8">
      <c r="A37" s="1"/>
      <c r="B37" s="338"/>
      <c r="C37" s="318"/>
      <c r="D37" s="319"/>
      <c r="E37" s="319"/>
      <c r="F37" s="319"/>
      <c r="G37" s="320"/>
      <c r="H37" s="1"/>
    </row>
    <row r="38" spans="1:8">
      <c r="A38" s="1"/>
      <c r="B38" s="338"/>
      <c r="C38" s="318"/>
      <c r="D38" s="319"/>
      <c r="E38" s="319"/>
      <c r="F38" s="319"/>
      <c r="G38" s="320"/>
      <c r="H38" s="1"/>
    </row>
    <row r="39" spans="1:8">
      <c r="A39" s="1"/>
      <c r="B39" s="338"/>
      <c r="C39" s="318"/>
      <c r="D39" s="319"/>
      <c r="E39" s="319"/>
      <c r="F39" s="319"/>
      <c r="G39" s="320"/>
      <c r="H39" s="1"/>
    </row>
    <row r="40" spans="1:8" ht="14.25" thickBot="1">
      <c r="A40" s="1"/>
      <c r="B40" s="339"/>
      <c r="C40" s="292" t="s">
        <v>23</v>
      </c>
      <c r="D40" s="293"/>
      <c r="E40" s="293"/>
      <c r="F40" s="293"/>
      <c r="G40" s="294"/>
      <c r="H40" s="1"/>
    </row>
    <row r="41" spans="1:8">
      <c r="A41" s="1"/>
      <c r="B41" s="330" t="s">
        <v>24</v>
      </c>
      <c r="C41" s="324"/>
      <c r="D41" s="325"/>
      <c r="E41" s="325"/>
      <c r="F41" s="325"/>
      <c r="G41" s="326"/>
      <c r="H41" s="1"/>
    </row>
    <row r="42" spans="1:8">
      <c r="A42" s="1"/>
      <c r="B42" s="343"/>
      <c r="C42" s="327"/>
      <c r="D42" s="328"/>
      <c r="E42" s="328"/>
      <c r="F42" s="328"/>
      <c r="G42" s="329"/>
      <c r="H42" s="1"/>
    </row>
    <row r="43" spans="1:8">
      <c r="A43" s="1"/>
      <c r="B43" s="343"/>
      <c r="C43" s="327"/>
      <c r="D43" s="328"/>
      <c r="E43" s="328"/>
      <c r="F43" s="328"/>
      <c r="G43" s="329"/>
      <c r="H43" s="1"/>
    </row>
    <row r="44" spans="1:8">
      <c r="A44" s="1"/>
      <c r="B44" s="343"/>
      <c r="C44" s="327"/>
      <c r="D44" s="328"/>
      <c r="E44" s="328"/>
      <c r="F44" s="328"/>
      <c r="G44" s="329"/>
      <c r="H44" s="1"/>
    </row>
    <row r="45" spans="1:8">
      <c r="A45" s="1"/>
      <c r="B45" s="343"/>
      <c r="C45" s="327"/>
      <c r="D45" s="328"/>
      <c r="E45" s="328"/>
      <c r="F45" s="328"/>
      <c r="G45" s="329"/>
      <c r="H45" s="1"/>
    </row>
    <row r="46" spans="1:8">
      <c r="A46" s="1"/>
      <c r="B46" s="343"/>
      <c r="C46" s="327"/>
      <c r="D46" s="328"/>
      <c r="E46" s="328"/>
      <c r="F46" s="328"/>
      <c r="G46" s="329"/>
      <c r="H46" s="1"/>
    </row>
    <row r="47" spans="1:8">
      <c r="A47" s="1"/>
      <c r="B47" s="343"/>
      <c r="C47" s="327"/>
      <c r="D47" s="328"/>
      <c r="E47" s="328"/>
      <c r="F47" s="328"/>
      <c r="G47" s="329"/>
      <c r="H47" s="1"/>
    </row>
    <row r="48" spans="1:8">
      <c r="A48" s="1"/>
      <c r="B48" s="343"/>
      <c r="C48" s="327"/>
      <c r="D48" s="328"/>
      <c r="E48" s="328"/>
      <c r="F48" s="328"/>
      <c r="G48" s="329"/>
      <c r="H48" s="1"/>
    </row>
    <row r="49" spans="1:8">
      <c r="A49" s="1"/>
      <c r="B49" s="343"/>
      <c r="C49" s="327"/>
      <c r="D49" s="328"/>
      <c r="E49" s="328"/>
      <c r="F49" s="328"/>
      <c r="G49" s="329"/>
      <c r="H49" s="1"/>
    </row>
    <row r="50" spans="1:8">
      <c r="A50" s="1"/>
      <c r="B50" s="343"/>
      <c r="C50" s="327"/>
      <c r="D50" s="328"/>
      <c r="E50" s="328"/>
      <c r="F50" s="328"/>
      <c r="G50" s="329"/>
      <c r="H50" s="1"/>
    </row>
    <row r="51" spans="1:8" ht="27" customHeight="1" thickBot="1">
      <c r="A51" s="1"/>
      <c r="B51" s="331"/>
      <c r="C51" s="321" t="s">
        <v>141</v>
      </c>
      <c r="D51" s="322"/>
      <c r="E51" s="322"/>
      <c r="F51" s="322"/>
      <c r="G51" s="323"/>
      <c r="H51" s="1"/>
    </row>
    <row r="52" spans="1:8">
      <c r="A52" s="1"/>
      <c r="B52" s="330" t="s">
        <v>25</v>
      </c>
      <c r="C52" s="324"/>
      <c r="D52" s="325"/>
      <c r="E52" s="325"/>
      <c r="F52" s="325"/>
      <c r="G52" s="326"/>
      <c r="H52" s="1"/>
    </row>
    <row r="53" spans="1:8">
      <c r="A53" s="1"/>
      <c r="B53" s="343"/>
      <c r="C53" s="327"/>
      <c r="D53" s="328"/>
      <c r="E53" s="328"/>
      <c r="F53" s="328"/>
      <c r="G53" s="329"/>
      <c r="H53" s="1"/>
    </row>
    <row r="54" spans="1:8">
      <c r="A54" s="1"/>
      <c r="B54" s="343"/>
      <c r="C54" s="327"/>
      <c r="D54" s="328"/>
      <c r="E54" s="328"/>
      <c r="F54" s="328"/>
      <c r="G54" s="329"/>
      <c r="H54" s="1"/>
    </row>
    <row r="55" spans="1:8" ht="14.25" thickBot="1">
      <c r="A55" s="1"/>
      <c r="B55" s="331"/>
      <c r="C55" s="292" t="s">
        <v>26</v>
      </c>
      <c r="D55" s="293"/>
      <c r="E55" s="293"/>
      <c r="F55" s="293"/>
      <c r="G55" s="294"/>
      <c r="H55" s="1"/>
    </row>
    <row r="56" spans="1:8">
      <c r="A56" s="1"/>
      <c r="B56" s="330" t="s">
        <v>27</v>
      </c>
      <c r="C56" s="324"/>
      <c r="D56" s="325"/>
      <c r="E56" s="325"/>
      <c r="F56" s="325"/>
      <c r="G56" s="326"/>
      <c r="H56" s="1"/>
    </row>
    <row r="57" spans="1:8">
      <c r="A57" s="1"/>
      <c r="B57" s="343"/>
      <c r="C57" s="327"/>
      <c r="D57" s="328"/>
      <c r="E57" s="328"/>
      <c r="F57" s="328"/>
      <c r="G57" s="329"/>
      <c r="H57" s="1"/>
    </row>
    <row r="58" spans="1:8">
      <c r="A58" s="1"/>
      <c r="B58" s="343"/>
      <c r="C58" s="327"/>
      <c r="D58" s="328"/>
      <c r="E58" s="328"/>
      <c r="F58" s="328"/>
      <c r="G58" s="329"/>
      <c r="H58" s="1"/>
    </row>
    <row r="59" spans="1:8" ht="14.25" thickBot="1">
      <c r="A59" s="1"/>
      <c r="B59" s="331"/>
      <c r="C59" s="292" t="s">
        <v>28</v>
      </c>
      <c r="D59" s="293"/>
      <c r="E59" s="293"/>
      <c r="F59" s="293"/>
      <c r="G59" s="294"/>
      <c r="H59" s="1"/>
    </row>
    <row r="60" spans="1:8" ht="14.25" customHeight="1">
      <c r="A60" s="1"/>
      <c r="B60" s="330" t="s">
        <v>29</v>
      </c>
      <c r="C60" s="324"/>
      <c r="D60" s="325"/>
      <c r="E60" s="325"/>
      <c r="F60" s="325"/>
      <c r="G60" s="326"/>
      <c r="H60" s="1"/>
    </row>
    <row r="61" spans="1:8" ht="14.25" customHeight="1">
      <c r="A61" s="1"/>
      <c r="B61" s="343"/>
      <c r="C61" s="327"/>
      <c r="D61" s="328"/>
      <c r="E61" s="328"/>
      <c r="F61" s="328"/>
      <c r="G61" s="329"/>
      <c r="H61" s="1"/>
    </row>
    <row r="62" spans="1:8">
      <c r="A62" s="1"/>
      <c r="B62" s="343"/>
      <c r="C62" s="327"/>
      <c r="D62" s="328"/>
      <c r="E62" s="328"/>
      <c r="F62" s="328"/>
      <c r="G62" s="329"/>
      <c r="H62" s="1"/>
    </row>
    <row r="63" spans="1:8" ht="27" customHeight="1" thickBot="1">
      <c r="A63" s="1"/>
      <c r="B63" s="331"/>
      <c r="C63" s="321" t="s">
        <v>170</v>
      </c>
      <c r="D63" s="322"/>
      <c r="E63" s="322"/>
      <c r="F63" s="322"/>
      <c r="G63" s="323"/>
      <c r="H63" s="1"/>
    </row>
    <row r="64" spans="1:8" ht="24.75" customHeight="1" thickBot="1">
      <c r="A64" s="1"/>
      <c r="B64" s="330" t="s">
        <v>196</v>
      </c>
      <c r="C64" s="278"/>
      <c r="D64" s="330" t="s">
        <v>30</v>
      </c>
      <c r="E64" s="41"/>
      <c r="F64" s="330" t="s">
        <v>31</v>
      </c>
      <c r="G64" s="335"/>
      <c r="H64" s="1"/>
    </row>
    <row r="65" spans="1:8" ht="24.75" customHeight="1" thickBot="1">
      <c r="A65" s="1"/>
      <c r="B65" s="331"/>
      <c r="C65" s="41"/>
      <c r="D65" s="331"/>
      <c r="E65" s="108" t="s">
        <v>212</v>
      </c>
      <c r="F65" s="331"/>
      <c r="G65" s="336"/>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sheet="1" objects="1" scenarios="1" formatCells="0" formatColumns="0" formatRows="0" insertRows="0"/>
  <mergeCells count="33">
    <mergeCell ref="B64:B65"/>
    <mergeCell ref="B9:B15"/>
    <mergeCell ref="B16:B40"/>
    <mergeCell ref="C28:G28"/>
    <mergeCell ref="B60:B63"/>
    <mergeCell ref="D64:D65"/>
    <mergeCell ref="B41:B51"/>
    <mergeCell ref="B52:B55"/>
    <mergeCell ref="B56:B59"/>
    <mergeCell ref="C15:G15"/>
    <mergeCell ref="C16:G16"/>
    <mergeCell ref="C63:G63"/>
    <mergeCell ref="C60:G62"/>
    <mergeCell ref="F64:F65"/>
    <mergeCell ref="C52:G54"/>
    <mergeCell ref="C56:G58"/>
    <mergeCell ref="C3:G3"/>
    <mergeCell ref="G64:G65"/>
    <mergeCell ref="C41:G50"/>
    <mergeCell ref="B2:G2"/>
    <mergeCell ref="C55:G55"/>
    <mergeCell ref="C59:G59"/>
    <mergeCell ref="C40:G40"/>
    <mergeCell ref="B3:B6"/>
    <mergeCell ref="C6:G6"/>
    <mergeCell ref="E8:G8"/>
    <mergeCell ref="C29:G29"/>
    <mergeCell ref="C4:G5"/>
    <mergeCell ref="C9:G14"/>
    <mergeCell ref="C17:G27"/>
    <mergeCell ref="C30:G39"/>
    <mergeCell ref="C51:G51"/>
    <mergeCell ref="E7:G7"/>
  </mergeCells>
  <phoneticPr fontId="8"/>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87" zoomScaleNormal="70" zoomScaleSheetLayoutView="87" zoomScalePageLayoutView="55" workbookViewId="0">
      <selection activeCell="B11" sqref="B11:H16"/>
    </sheetView>
  </sheetViews>
  <sheetFormatPr defaultColWidth="9" defaultRowHeight="13.5"/>
  <cols>
    <col min="1" max="1" width="21.125" customWidth="1"/>
    <col min="2" max="2" width="16.5" customWidth="1"/>
    <col min="3" max="3" width="11.25" customWidth="1"/>
    <col min="4" max="4" width="30.5" customWidth="1"/>
    <col min="5" max="5" width="11.5" customWidth="1"/>
    <col min="6" max="6" width="22.25" customWidth="1"/>
    <col min="8" max="8" width="25" customWidth="1"/>
    <col min="9" max="9" width="4.25" customWidth="1"/>
  </cols>
  <sheetData>
    <row r="1" spans="1:10">
      <c r="A1" s="1" t="s">
        <v>258</v>
      </c>
      <c r="H1" s="2" t="s">
        <v>160</v>
      </c>
    </row>
    <row r="2" spans="1:10" ht="24" customHeight="1">
      <c r="A2" s="436" t="s">
        <v>32</v>
      </c>
      <c r="B2" s="436"/>
      <c r="C2" s="436"/>
      <c r="D2" s="436"/>
      <c r="E2" s="436"/>
      <c r="F2" s="436"/>
      <c r="G2" s="436"/>
      <c r="H2" s="436"/>
      <c r="I2" s="1"/>
      <c r="J2" s="1"/>
    </row>
    <row r="3" spans="1:10" ht="15.75" customHeight="1" thickBot="1">
      <c r="A3" s="437" t="s">
        <v>261</v>
      </c>
      <c r="B3" s="437"/>
      <c r="C3" s="437"/>
      <c r="D3" s="437"/>
      <c r="E3" s="437"/>
      <c r="F3" s="437"/>
      <c r="G3" s="437"/>
      <c r="H3" s="437"/>
      <c r="I3" s="1"/>
      <c r="J3" s="1"/>
    </row>
    <row r="4" spans="1:10" ht="33.75" customHeight="1">
      <c r="A4" s="111" t="s">
        <v>33</v>
      </c>
      <c r="B4" s="442"/>
      <c r="C4" s="443"/>
      <c r="D4" s="443"/>
      <c r="E4" s="444"/>
      <c r="F4" s="246" t="s">
        <v>250</v>
      </c>
      <c r="G4" s="438"/>
      <c r="H4" s="439"/>
      <c r="I4" s="1"/>
      <c r="J4" s="1"/>
    </row>
    <row r="5" spans="1:10" ht="46.5" customHeight="1" thickBot="1">
      <c r="A5" s="112" t="s">
        <v>34</v>
      </c>
      <c r="B5" s="430"/>
      <c r="C5" s="431"/>
      <c r="D5" s="431"/>
      <c r="E5" s="432"/>
      <c r="F5" s="112" t="s">
        <v>195</v>
      </c>
      <c r="G5" s="440"/>
      <c r="H5" s="441"/>
      <c r="I5" s="1"/>
      <c r="J5" s="1"/>
    </row>
    <row r="6" spans="1:10" ht="18" customHeight="1">
      <c r="A6" s="378" t="s">
        <v>35</v>
      </c>
      <c r="B6" s="433" t="s">
        <v>214</v>
      </c>
      <c r="C6" s="434"/>
      <c r="D6" s="434"/>
      <c r="E6" s="435"/>
      <c r="F6" s="378" t="s">
        <v>36</v>
      </c>
      <c r="G6" s="414"/>
      <c r="H6" s="415"/>
      <c r="I6" s="42"/>
      <c r="J6" s="1"/>
    </row>
    <row r="7" spans="1:10" ht="23.25" customHeight="1" thickBot="1">
      <c r="A7" s="379"/>
      <c r="B7" s="424"/>
      <c r="C7" s="425"/>
      <c r="D7" s="425"/>
      <c r="E7" s="426"/>
      <c r="F7" s="380"/>
      <c r="G7" s="416"/>
      <c r="H7" s="417"/>
      <c r="I7" s="42"/>
      <c r="J7" s="1"/>
    </row>
    <row r="8" spans="1:10" ht="18" customHeight="1">
      <c r="A8" s="379"/>
      <c r="B8" s="427"/>
      <c r="C8" s="428"/>
      <c r="D8" s="428"/>
      <c r="E8" s="429"/>
      <c r="F8" s="378" t="s">
        <v>101</v>
      </c>
      <c r="G8" s="414"/>
      <c r="H8" s="415"/>
      <c r="I8" s="1"/>
      <c r="J8" s="1"/>
    </row>
    <row r="9" spans="1:10" ht="28.5" customHeight="1" thickBot="1">
      <c r="A9" s="380"/>
      <c r="B9" s="430"/>
      <c r="C9" s="431"/>
      <c r="D9" s="431"/>
      <c r="E9" s="432"/>
      <c r="F9" s="380"/>
      <c r="G9" s="416"/>
      <c r="H9" s="417"/>
      <c r="I9" s="1"/>
      <c r="J9" s="1"/>
    </row>
    <row r="10" spans="1:10" ht="26.25" customHeight="1" thickBot="1">
      <c r="A10" s="112" t="s">
        <v>37</v>
      </c>
      <c r="B10" s="418" t="s">
        <v>205</v>
      </c>
      <c r="C10" s="419"/>
      <c r="D10" s="419"/>
      <c r="E10" s="419"/>
      <c r="F10" s="419"/>
      <c r="G10" s="419"/>
      <c r="H10" s="420"/>
      <c r="I10" s="1"/>
      <c r="J10" s="1"/>
    </row>
    <row r="11" spans="1:10" ht="59.25" customHeight="1">
      <c r="A11" s="378" t="s">
        <v>38</v>
      </c>
      <c r="B11" s="408"/>
      <c r="C11" s="409"/>
      <c r="D11" s="409"/>
      <c r="E11" s="409"/>
      <c r="F11" s="409"/>
      <c r="G11" s="409"/>
      <c r="H11" s="410"/>
      <c r="I11" s="1"/>
      <c r="J11" s="1"/>
    </row>
    <row r="12" spans="1:10">
      <c r="A12" s="379"/>
      <c r="B12" s="411"/>
      <c r="C12" s="412"/>
      <c r="D12" s="412"/>
      <c r="E12" s="412"/>
      <c r="F12" s="412"/>
      <c r="G12" s="412"/>
      <c r="H12" s="413"/>
      <c r="I12" s="1"/>
      <c r="J12" s="1"/>
    </row>
    <row r="13" spans="1:10" ht="21.75" customHeight="1">
      <c r="A13" s="379"/>
      <c r="B13" s="411"/>
      <c r="C13" s="412"/>
      <c r="D13" s="412"/>
      <c r="E13" s="412"/>
      <c r="F13" s="412"/>
      <c r="G13" s="412"/>
      <c r="H13" s="413"/>
      <c r="I13" s="1"/>
      <c r="J13" s="1"/>
    </row>
    <row r="14" spans="1:10" s="44" customFormat="1" ht="24.75" customHeight="1">
      <c r="A14" s="379"/>
      <c r="B14" s="411"/>
      <c r="C14" s="412"/>
      <c r="D14" s="412"/>
      <c r="E14" s="412"/>
      <c r="F14" s="412"/>
      <c r="G14" s="412"/>
      <c r="H14" s="413"/>
      <c r="I14" s="43"/>
      <c r="J14" s="43"/>
    </row>
    <row r="15" spans="1:10" s="44" customFormat="1" ht="24.75" customHeight="1">
      <c r="A15" s="379"/>
      <c r="B15" s="411"/>
      <c r="C15" s="412"/>
      <c r="D15" s="412"/>
      <c r="E15" s="412"/>
      <c r="F15" s="412"/>
      <c r="G15" s="412"/>
      <c r="H15" s="413"/>
      <c r="I15" s="43"/>
      <c r="J15" s="43"/>
    </row>
    <row r="16" spans="1:10" s="44" customFormat="1" ht="24.75" customHeight="1" thickBot="1">
      <c r="A16" s="380"/>
      <c r="B16" s="421"/>
      <c r="C16" s="422"/>
      <c r="D16" s="422"/>
      <c r="E16" s="422"/>
      <c r="F16" s="422"/>
      <c r="G16" s="422"/>
      <c r="H16" s="423"/>
      <c r="I16" s="43"/>
      <c r="J16" s="43"/>
    </row>
    <row r="17" spans="1:10" s="44" customFormat="1" ht="24.75" customHeight="1">
      <c r="A17" s="402" t="s">
        <v>39</v>
      </c>
      <c r="B17" s="408"/>
      <c r="C17" s="409"/>
      <c r="D17" s="409"/>
      <c r="E17" s="409"/>
      <c r="F17" s="409"/>
      <c r="G17" s="409"/>
      <c r="H17" s="410"/>
      <c r="I17" s="43"/>
      <c r="J17" s="43"/>
    </row>
    <row r="18" spans="1:10">
      <c r="A18" s="403"/>
      <c r="B18" s="411"/>
      <c r="C18" s="412"/>
      <c r="D18" s="412"/>
      <c r="E18" s="412"/>
      <c r="F18" s="412"/>
      <c r="G18" s="412"/>
      <c r="H18" s="413"/>
      <c r="I18" s="1"/>
      <c r="J18" s="1"/>
    </row>
    <row r="19" spans="1:10" ht="21.75" customHeight="1">
      <c r="A19" s="403"/>
      <c r="B19" s="411"/>
      <c r="C19" s="412"/>
      <c r="D19" s="412"/>
      <c r="E19" s="412"/>
      <c r="F19" s="412"/>
      <c r="G19" s="412"/>
      <c r="H19" s="413"/>
      <c r="I19" s="1"/>
      <c r="J19" s="1"/>
    </row>
    <row r="20" spans="1:10" s="44" customFormat="1" ht="24.75" customHeight="1">
      <c r="A20" s="403"/>
      <c r="B20" s="411"/>
      <c r="C20" s="412"/>
      <c r="D20" s="412"/>
      <c r="E20" s="412"/>
      <c r="F20" s="412"/>
      <c r="G20" s="412"/>
      <c r="H20" s="413"/>
      <c r="I20" s="43"/>
      <c r="J20" s="43"/>
    </row>
    <row r="21" spans="1:10" s="44" customFormat="1" ht="24.75" customHeight="1">
      <c r="A21" s="403"/>
      <c r="B21" s="411"/>
      <c r="C21" s="412"/>
      <c r="D21" s="412"/>
      <c r="E21" s="412"/>
      <c r="F21" s="412"/>
      <c r="G21" s="412"/>
      <c r="H21" s="413"/>
      <c r="I21" s="43"/>
      <c r="J21" s="43"/>
    </row>
    <row r="22" spans="1:10" ht="21.75" customHeight="1" thickBot="1">
      <c r="A22" s="380"/>
      <c r="B22" s="421"/>
      <c r="C22" s="422"/>
      <c r="D22" s="422"/>
      <c r="E22" s="422"/>
      <c r="F22" s="422"/>
      <c r="G22" s="422"/>
      <c r="H22" s="423"/>
      <c r="I22" s="1"/>
      <c r="J22" s="1"/>
    </row>
    <row r="23" spans="1:10" s="44" customFormat="1" ht="24.75" customHeight="1">
      <c r="A23" s="378" t="s">
        <v>40</v>
      </c>
      <c r="B23" s="408"/>
      <c r="C23" s="409"/>
      <c r="D23" s="409"/>
      <c r="E23" s="409"/>
      <c r="F23" s="409"/>
      <c r="G23" s="409"/>
      <c r="H23" s="410"/>
      <c r="I23" s="43"/>
      <c r="J23" s="43"/>
    </row>
    <row r="24" spans="1:10" s="44" customFormat="1" ht="24.75" customHeight="1">
      <c r="A24" s="379"/>
      <c r="B24" s="411"/>
      <c r="C24" s="412"/>
      <c r="D24" s="412"/>
      <c r="E24" s="412"/>
      <c r="F24" s="412"/>
      <c r="G24" s="412"/>
      <c r="H24" s="413"/>
      <c r="I24" s="43"/>
      <c r="J24" s="43"/>
    </row>
    <row r="25" spans="1:10" s="44" customFormat="1" ht="24.75" customHeight="1">
      <c r="A25" s="379"/>
      <c r="B25" s="411"/>
      <c r="C25" s="412"/>
      <c r="D25" s="412"/>
      <c r="E25" s="412"/>
      <c r="F25" s="412"/>
      <c r="G25" s="412"/>
      <c r="H25" s="413"/>
      <c r="I25" s="43"/>
      <c r="J25" s="43"/>
    </row>
    <row r="26" spans="1:10" ht="14.25" thickBot="1">
      <c r="A26" s="379"/>
      <c r="B26" s="405" t="s">
        <v>41</v>
      </c>
      <c r="C26" s="406"/>
      <c r="D26" s="406"/>
      <c r="E26" s="406"/>
      <c r="F26" s="406"/>
      <c r="G26" s="406"/>
      <c r="H26" s="407"/>
      <c r="I26" s="1"/>
      <c r="J26" s="1"/>
    </row>
    <row r="27" spans="1:10" s="44" customFormat="1" ht="24.75" customHeight="1">
      <c r="A27" s="402" t="s">
        <v>42</v>
      </c>
      <c r="B27" s="408"/>
      <c r="C27" s="409"/>
      <c r="D27" s="409"/>
      <c r="E27" s="409"/>
      <c r="F27" s="409"/>
      <c r="G27" s="409"/>
      <c r="H27" s="410"/>
      <c r="I27" s="43"/>
      <c r="J27" s="43"/>
    </row>
    <row r="28" spans="1:10" s="44" customFormat="1" ht="24.75" customHeight="1">
      <c r="A28" s="403"/>
      <c r="B28" s="411"/>
      <c r="C28" s="412"/>
      <c r="D28" s="412"/>
      <c r="E28" s="412"/>
      <c r="F28" s="412"/>
      <c r="G28" s="412"/>
      <c r="H28" s="413"/>
      <c r="I28" s="43"/>
      <c r="J28" s="43"/>
    </row>
    <row r="29" spans="1:10" s="44" customFormat="1" ht="12.75" thickBot="1">
      <c r="A29" s="404"/>
      <c r="B29" s="405" t="s">
        <v>43</v>
      </c>
      <c r="C29" s="406"/>
      <c r="D29" s="406"/>
      <c r="E29" s="406"/>
      <c r="F29" s="406"/>
      <c r="G29" s="406"/>
      <c r="H29" s="407"/>
      <c r="I29" s="43"/>
      <c r="J29" s="43"/>
    </row>
    <row r="30" spans="1:10" s="44" customFormat="1" ht="24.75" customHeight="1">
      <c r="A30" s="402" t="s">
        <v>44</v>
      </c>
      <c r="B30" s="408"/>
      <c r="C30" s="409"/>
      <c r="D30" s="409"/>
      <c r="E30" s="409"/>
      <c r="F30" s="409"/>
      <c r="G30" s="409"/>
      <c r="H30" s="410"/>
      <c r="I30" s="43"/>
      <c r="J30" s="43"/>
    </row>
    <row r="31" spans="1:10" ht="21.75" customHeight="1">
      <c r="A31" s="403"/>
      <c r="B31" s="411"/>
      <c r="C31" s="412"/>
      <c r="D31" s="412"/>
      <c r="E31" s="412"/>
      <c r="F31" s="412"/>
      <c r="G31" s="412"/>
      <c r="H31" s="413"/>
      <c r="I31" s="1"/>
      <c r="J31" s="1"/>
    </row>
    <row r="32" spans="1:10" s="44" customFormat="1" ht="24.75" customHeight="1">
      <c r="A32" s="403"/>
      <c r="B32" s="411"/>
      <c r="C32" s="412"/>
      <c r="D32" s="412"/>
      <c r="E32" s="412"/>
      <c r="F32" s="412"/>
      <c r="G32" s="412"/>
      <c r="H32" s="413"/>
      <c r="I32" s="43"/>
      <c r="J32" s="43"/>
    </row>
    <row r="33" spans="1:10" s="44" customFormat="1" ht="24.75" customHeight="1">
      <c r="A33" s="379"/>
      <c r="B33" s="411"/>
      <c r="C33" s="412"/>
      <c r="D33" s="412"/>
      <c r="E33" s="412"/>
      <c r="F33" s="412"/>
      <c r="G33" s="412"/>
      <c r="H33" s="413"/>
      <c r="I33" s="43"/>
      <c r="J33" s="43"/>
    </row>
    <row r="34" spans="1:10" s="44" customFormat="1" ht="24.75" customHeight="1">
      <c r="A34" s="379"/>
      <c r="B34" s="411"/>
      <c r="C34" s="412"/>
      <c r="D34" s="412"/>
      <c r="E34" s="412"/>
      <c r="F34" s="412"/>
      <c r="G34" s="412"/>
      <c r="H34" s="413"/>
      <c r="I34" s="43"/>
      <c r="J34" s="43"/>
    </row>
    <row r="35" spans="1:10" s="44" customFormat="1" ht="24.75" customHeight="1">
      <c r="A35" s="379"/>
      <c r="B35" s="411"/>
      <c r="C35" s="412"/>
      <c r="D35" s="412"/>
      <c r="E35" s="412"/>
      <c r="F35" s="412"/>
      <c r="G35" s="412"/>
      <c r="H35" s="413"/>
      <c r="I35" s="43"/>
      <c r="J35" s="43"/>
    </row>
    <row r="36" spans="1:10" ht="14.25" thickBot="1">
      <c r="A36" s="379"/>
      <c r="B36" s="292" t="s">
        <v>45</v>
      </c>
      <c r="C36" s="293"/>
      <c r="D36" s="293"/>
      <c r="E36" s="293"/>
      <c r="F36" s="293"/>
      <c r="G36" s="293"/>
      <c r="H36" s="294"/>
      <c r="I36" s="1"/>
      <c r="J36" s="1"/>
    </row>
    <row r="37" spans="1:10" s="44" customFormat="1" ht="24.75" customHeight="1">
      <c r="A37" s="398" t="s">
        <v>46</v>
      </c>
      <c r="B37" s="400" t="s">
        <v>47</v>
      </c>
      <c r="C37" s="401"/>
      <c r="D37" s="45" t="s">
        <v>48</v>
      </c>
      <c r="E37" s="355" t="s">
        <v>49</v>
      </c>
      <c r="F37" s="374"/>
      <c r="G37" s="355" t="s">
        <v>50</v>
      </c>
      <c r="H37" s="374"/>
      <c r="I37" s="43"/>
      <c r="J37" s="43"/>
    </row>
    <row r="38" spans="1:10" s="44" customFormat="1" ht="24.75" customHeight="1">
      <c r="A38" s="399"/>
      <c r="B38" s="394"/>
      <c r="C38" s="395"/>
      <c r="D38" s="104"/>
      <c r="E38" s="394"/>
      <c r="F38" s="395"/>
      <c r="G38" s="394"/>
      <c r="H38" s="395"/>
      <c r="I38" s="43"/>
      <c r="J38" s="43"/>
    </row>
    <row r="39" spans="1:10" s="44" customFormat="1" ht="24.75" customHeight="1">
      <c r="A39" s="399"/>
      <c r="B39" s="394"/>
      <c r="C39" s="395"/>
      <c r="D39" s="104"/>
      <c r="E39" s="394"/>
      <c r="F39" s="395"/>
      <c r="G39" s="394"/>
      <c r="H39" s="395"/>
      <c r="I39" s="43"/>
      <c r="J39" s="43"/>
    </row>
    <row r="40" spans="1:10" ht="21.75" customHeight="1">
      <c r="A40" s="399"/>
      <c r="B40" s="394"/>
      <c r="C40" s="395"/>
      <c r="D40" s="104"/>
      <c r="E40" s="394"/>
      <c r="F40" s="395"/>
      <c r="G40" s="394"/>
      <c r="H40" s="395"/>
      <c r="I40" s="1"/>
      <c r="J40" s="1"/>
    </row>
    <row r="41" spans="1:10" s="44" customFormat="1" ht="24.75" customHeight="1" thickBot="1">
      <c r="A41" s="399"/>
      <c r="B41" s="396"/>
      <c r="C41" s="397"/>
      <c r="D41" s="105"/>
      <c r="E41" s="396"/>
      <c r="F41" s="397"/>
      <c r="G41" s="396"/>
      <c r="H41" s="397"/>
      <c r="I41" s="43"/>
      <c r="J41" s="43"/>
    </row>
    <row r="42" spans="1:10" s="44" customFormat="1" ht="24.75" customHeight="1">
      <c r="A42" s="398" t="s">
        <v>173</v>
      </c>
      <c r="B42" s="400" t="s">
        <v>47</v>
      </c>
      <c r="C42" s="401"/>
      <c r="D42" s="45" t="s">
        <v>51</v>
      </c>
      <c r="E42" s="355" t="s">
        <v>49</v>
      </c>
      <c r="F42" s="374"/>
      <c r="G42" s="355" t="s">
        <v>50</v>
      </c>
      <c r="H42" s="374"/>
      <c r="I42" s="43"/>
      <c r="J42" s="43"/>
    </row>
    <row r="43" spans="1:10">
      <c r="A43" s="399"/>
      <c r="B43" s="394"/>
      <c r="C43" s="395"/>
      <c r="D43" s="104"/>
      <c r="E43" s="394"/>
      <c r="F43" s="395"/>
      <c r="G43" s="394"/>
      <c r="H43" s="395"/>
      <c r="I43" s="1"/>
      <c r="J43" s="1"/>
    </row>
    <row r="44" spans="1:10">
      <c r="A44" s="392" t="s">
        <v>52</v>
      </c>
      <c r="B44" s="394"/>
      <c r="C44" s="395"/>
      <c r="D44" s="104"/>
      <c r="E44" s="394"/>
      <c r="F44" s="395"/>
      <c r="G44" s="394"/>
      <c r="H44" s="395"/>
      <c r="I44" s="1"/>
      <c r="J44" s="1"/>
    </row>
    <row r="45" spans="1:10" ht="14.25" thickBot="1">
      <c r="A45" s="393"/>
      <c r="B45" s="396"/>
      <c r="C45" s="397"/>
      <c r="D45" s="105"/>
      <c r="E45" s="396"/>
      <c r="F45" s="397"/>
      <c r="G45" s="396"/>
      <c r="H45" s="397"/>
      <c r="I45" s="1"/>
      <c r="J45" s="1"/>
    </row>
    <row r="46" spans="1:10">
      <c r="A46" s="378" t="s">
        <v>53</v>
      </c>
      <c r="B46" s="324"/>
      <c r="C46" s="325"/>
      <c r="D46" s="325"/>
      <c r="E46" s="325"/>
      <c r="F46" s="325"/>
      <c r="G46" s="325"/>
      <c r="H46" s="326"/>
      <c r="I46" s="1"/>
      <c r="J46" s="1"/>
    </row>
    <row r="47" spans="1:10">
      <c r="A47" s="379"/>
      <c r="B47" s="327"/>
      <c r="C47" s="328"/>
      <c r="D47" s="328"/>
      <c r="E47" s="328"/>
      <c r="F47" s="328"/>
      <c r="G47" s="328"/>
      <c r="H47" s="329"/>
      <c r="I47" s="1"/>
      <c r="J47" s="1"/>
    </row>
    <row r="48" spans="1:10" ht="14.25" thickBot="1">
      <c r="A48" s="380"/>
      <c r="B48" s="381" t="s">
        <v>54</v>
      </c>
      <c r="C48" s="382"/>
      <c r="D48" s="382"/>
      <c r="E48" s="382"/>
      <c r="F48" s="382"/>
      <c r="G48" s="382"/>
      <c r="H48" s="383"/>
      <c r="I48" s="1"/>
      <c r="J48" s="1"/>
    </row>
    <row r="49" spans="1:10" ht="14.25" thickBot="1">
      <c r="A49" s="330" t="s">
        <v>174</v>
      </c>
      <c r="B49" s="46" t="s">
        <v>55</v>
      </c>
      <c r="C49" s="386" t="s">
        <v>252</v>
      </c>
      <c r="D49" s="387"/>
      <c r="E49" s="386" t="s">
        <v>259</v>
      </c>
      <c r="F49" s="387"/>
      <c r="G49" s="386" t="s">
        <v>260</v>
      </c>
      <c r="H49" s="387"/>
      <c r="I49" s="1"/>
      <c r="J49" s="1"/>
    </row>
    <row r="50" spans="1:10" ht="20.45" customHeight="1">
      <c r="A50" s="384"/>
      <c r="B50" s="47" t="s">
        <v>56</v>
      </c>
      <c r="C50" s="388">
        <v>0</v>
      </c>
      <c r="D50" s="389"/>
      <c r="E50" s="388">
        <v>0</v>
      </c>
      <c r="F50" s="389"/>
      <c r="G50" s="390">
        <v>0</v>
      </c>
      <c r="H50" s="391"/>
      <c r="I50" s="1"/>
      <c r="J50" s="1"/>
    </row>
    <row r="51" spans="1:10" ht="20.45" customHeight="1">
      <c r="A51" s="384"/>
      <c r="B51" s="48" t="s">
        <v>57</v>
      </c>
      <c r="C51" s="376">
        <v>0</v>
      </c>
      <c r="D51" s="377"/>
      <c r="E51" s="376">
        <v>0</v>
      </c>
      <c r="F51" s="377"/>
      <c r="G51" s="376">
        <v>0</v>
      </c>
      <c r="H51" s="377"/>
      <c r="I51" s="1"/>
      <c r="J51" s="1"/>
    </row>
    <row r="52" spans="1:10" ht="20.45" customHeight="1">
      <c r="A52" s="384"/>
      <c r="B52" s="48" t="s">
        <v>58</v>
      </c>
      <c r="C52" s="376">
        <v>0</v>
      </c>
      <c r="D52" s="377"/>
      <c r="E52" s="376">
        <v>0</v>
      </c>
      <c r="F52" s="377"/>
      <c r="G52" s="376">
        <v>0</v>
      </c>
      <c r="H52" s="377"/>
      <c r="I52" s="1"/>
      <c r="J52" s="1"/>
    </row>
    <row r="53" spans="1:10" ht="20.45" customHeight="1" thickBot="1">
      <c r="A53" s="385"/>
      <c r="B53" s="46" t="s">
        <v>59</v>
      </c>
      <c r="C53" s="351">
        <v>0</v>
      </c>
      <c r="D53" s="352"/>
      <c r="E53" s="351">
        <v>0</v>
      </c>
      <c r="F53" s="352"/>
      <c r="G53" s="353" t="s">
        <v>60</v>
      </c>
      <c r="H53" s="354"/>
      <c r="I53" s="1"/>
      <c r="J53" s="1"/>
    </row>
    <row r="54" spans="1:10" ht="30.75" customHeight="1">
      <c r="A54" s="366" t="s">
        <v>215</v>
      </c>
      <c r="B54" s="367"/>
      <c r="C54" s="165" t="s">
        <v>216</v>
      </c>
      <c r="D54" s="370" t="s">
        <v>217</v>
      </c>
      <c r="E54" s="370"/>
      <c r="F54" s="370"/>
      <c r="G54" s="370"/>
      <c r="H54" s="371"/>
      <c r="I54" s="1"/>
      <c r="J54" s="1"/>
    </row>
    <row r="55" spans="1:10" ht="30.75" customHeight="1" thickBot="1">
      <c r="A55" s="368"/>
      <c r="B55" s="369"/>
      <c r="C55" s="166" t="s">
        <v>218</v>
      </c>
      <c r="D55" s="372" t="s">
        <v>219</v>
      </c>
      <c r="E55" s="372"/>
      <c r="F55" s="372"/>
      <c r="G55" s="372"/>
      <c r="H55" s="373"/>
      <c r="I55" s="1"/>
      <c r="J55" s="1"/>
    </row>
    <row r="56" spans="1:10" ht="28.9" customHeight="1">
      <c r="A56" s="355" t="s">
        <v>220</v>
      </c>
      <c r="B56" s="374"/>
      <c r="C56" s="49" t="s">
        <v>221</v>
      </c>
      <c r="D56" s="167" t="s">
        <v>207</v>
      </c>
      <c r="E56" s="49" t="s">
        <v>221</v>
      </c>
      <c r="F56" s="167" t="s">
        <v>207</v>
      </c>
      <c r="G56" s="49" t="s">
        <v>221</v>
      </c>
      <c r="H56" s="167" t="s">
        <v>207</v>
      </c>
      <c r="I56" s="1"/>
      <c r="J56" s="1"/>
    </row>
    <row r="57" spans="1:10" ht="28.9" customHeight="1">
      <c r="A57" s="357"/>
      <c r="B57" s="375"/>
      <c r="C57" s="164" t="s">
        <v>222</v>
      </c>
      <c r="D57" s="168">
        <v>0</v>
      </c>
      <c r="E57" s="164" t="s">
        <v>222</v>
      </c>
      <c r="F57" s="169">
        <v>0</v>
      </c>
      <c r="G57" s="164" t="s">
        <v>222</v>
      </c>
      <c r="H57" s="168">
        <v>0</v>
      </c>
      <c r="I57" s="1"/>
      <c r="J57" s="1"/>
    </row>
    <row r="58" spans="1:10" ht="28.9" customHeight="1" thickBot="1">
      <c r="A58" s="357"/>
      <c r="B58" s="375"/>
      <c r="C58" s="50" t="s">
        <v>61</v>
      </c>
      <c r="D58" s="102">
        <v>0</v>
      </c>
      <c r="E58" s="50" t="s">
        <v>61</v>
      </c>
      <c r="F58" s="103">
        <v>0</v>
      </c>
      <c r="G58" s="50" t="s">
        <v>61</v>
      </c>
      <c r="H58" s="102">
        <v>0</v>
      </c>
    </row>
    <row r="59" spans="1:10">
      <c r="A59" s="355" t="s">
        <v>175</v>
      </c>
      <c r="B59" s="356"/>
      <c r="C59" s="363"/>
      <c r="D59" s="326"/>
      <c r="E59" s="324"/>
      <c r="F59" s="326"/>
      <c r="G59" s="324"/>
      <c r="H59" s="326"/>
    </row>
    <row r="60" spans="1:10">
      <c r="A60" s="357"/>
      <c r="B60" s="358"/>
      <c r="C60" s="364"/>
      <c r="D60" s="329"/>
      <c r="E60" s="327"/>
      <c r="F60" s="329"/>
      <c r="G60" s="327"/>
      <c r="H60" s="329"/>
    </row>
    <row r="61" spans="1:10">
      <c r="A61" s="357"/>
      <c r="B61" s="358"/>
      <c r="C61" s="364"/>
      <c r="D61" s="329"/>
      <c r="E61" s="327"/>
      <c r="F61" s="329"/>
      <c r="G61" s="327"/>
      <c r="H61" s="329"/>
    </row>
    <row r="62" spans="1:10" ht="14.25" thickBot="1">
      <c r="A62" s="359"/>
      <c r="B62" s="360"/>
      <c r="C62" s="365"/>
      <c r="D62" s="362"/>
      <c r="E62" s="361"/>
      <c r="F62" s="362"/>
      <c r="G62" s="361"/>
      <c r="H62" s="362"/>
    </row>
    <row r="63" spans="1:10">
      <c r="A63" s="350" t="s">
        <v>62</v>
      </c>
      <c r="B63" s="350"/>
      <c r="C63" s="350"/>
      <c r="D63" s="350"/>
      <c r="E63" s="350"/>
      <c r="F63" s="350"/>
      <c r="G63" s="350"/>
      <c r="H63" s="350"/>
    </row>
    <row r="76" spans="6:6">
      <c r="F76" s="1"/>
    </row>
  </sheetData>
  <sheetProtection sheet="1" objects="1" scenarios="1" formatCells="0" formatColumns="0" forma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9:B62"/>
    <mergeCell ref="G59:H62"/>
    <mergeCell ref="E59:F62"/>
    <mergeCell ref="C59:D62"/>
    <mergeCell ref="A54:B55"/>
    <mergeCell ref="D54:H54"/>
    <mergeCell ref="D55:H55"/>
    <mergeCell ref="A56:B58"/>
  </mergeCells>
  <phoneticPr fontId="8"/>
  <pageMargins left="0.25" right="0.25"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88AF0-08D6-4C54-94C5-C5EAEE5D4E91}">
  <sheetPr>
    <tabColor rgb="FFFF0000"/>
  </sheetPr>
  <dimension ref="A1:V69"/>
  <sheetViews>
    <sheetView view="pageBreakPreview" zoomScale="71" zoomScaleNormal="75" zoomScaleSheetLayoutView="71" workbookViewId="0">
      <selection activeCell="A2" sqref="A2"/>
    </sheetView>
  </sheetViews>
  <sheetFormatPr defaultColWidth="9" defaultRowHeight="13.5"/>
  <cols>
    <col min="1" max="1" width="2" style="170" customWidth="1"/>
    <col min="2" max="2" width="5.75" style="170" customWidth="1"/>
    <col min="3" max="3" width="6.125" style="170" customWidth="1"/>
    <col min="4" max="4" width="6.5" style="171" customWidth="1"/>
    <col min="5" max="5" width="66.25" style="170" customWidth="1"/>
    <col min="6" max="6" width="8.625" style="172" bestFit="1" customWidth="1"/>
    <col min="7" max="7" width="11.5" style="173" bestFit="1" customWidth="1"/>
    <col min="8" max="8" width="7.375" style="173" bestFit="1" customWidth="1"/>
    <col min="9" max="9" width="6.625" style="170" customWidth="1"/>
    <col min="10" max="10" width="5.375" style="170" bestFit="1" customWidth="1"/>
    <col min="11" max="11" width="6.5" style="172" customWidth="1"/>
    <col min="12" max="13" width="14.125" style="170" customWidth="1"/>
    <col min="14" max="14" width="13.5" style="170" customWidth="1"/>
    <col min="15" max="15" width="8.375" style="175" customWidth="1"/>
    <col min="16" max="16" width="11.75" style="170" bestFit="1" customWidth="1"/>
    <col min="17" max="17" width="27.875" style="170" customWidth="1"/>
    <col min="18" max="18" width="22.25" style="170" customWidth="1"/>
    <col min="19" max="16384" width="9" style="170"/>
  </cols>
  <sheetData>
    <row r="1" spans="1:17">
      <c r="A1" s="170" t="s">
        <v>258</v>
      </c>
      <c r="N1" s="174" t="s">
        <v>159</v>
      </c>
    </row>
    <row r="2" spans="1:17" ht="15">
      <c r="A2" s="176"/>
      <c r="B2" s="478" t="s">
        <v>224</v>
      </c>
      <c r="C2" s="478"/>
      <c r="D2" s="478"/>
      <c r="E2" s="478"/>
      <c r="F2" s="478"/>
      <c r="G2" s="478"/>
      <c r="H2" s="478"/>
      <c r="I2" s="478"/>
      <c r="J2" s="478"/>
      <c r="K2" s="478"/>
      <c r="L2" s="478"/>
      <c r="M2" s="478"/>
      <c r="N2" s="478"/>
    </row>
    <row r="3" spans="1:17">
      <c r="B3" s="479"/>
      <c r="C3" s="479"/>
      <c r="D3" s="479"/>
      <c r="E3" s="479"/>
      <c r="F3" s="479"/>
      <c r="G3" s="479"/>
      <c r="H3" s="479"/>
      <c r="I3" s="479"/>
      <c r="J3" s="479"/>
      <c r="K3" s="479"/>
      <c r="L3" s="479"/>
      <c r="M3" s="479"/>
      <c r="N3" s="479"/>
      <c r="Q3" s="177" t="s">
        <v>176</v>
      </c>
    </row>
    <row r="4" spans="1:17">
      <c r="C4" s="178"/>
      <c r="D4" s="179"/>
      <c r="G4" s="180"/>
      <c r="H4" s="180"/>
      <c r="K4" s="181" t="s">
        <v>225</v>
      </c>
      <c r="L4" s="178"/>
      <c r="M4" s="178"/>
      <c r="N4" s="178"/>
      <c r="Q4" s="177"/>
    </row>
    <row r="5" spans="1:17" ht="14.25" thickBot="1">
      <c r="B5" s="178" t="s">
        <v>135</v>
      </c>
      <c r="C5" s="178"/>
      <c r="E5" s="182"/>
      <c r="F5" s="183"/>
      <c r="I5" s="184"/>
      <c r="K5" s="185" t="s">
        <v>213</v>
      </c>
      <c r="L5" s="178"/>
      <c r="M5" s="178"/>
      <c r="N5" s="178"/>
    </row>
    <row r="6" spans="1:17" ht="30.75" thickBot="1">
      <c r="B6" s="480" t="s">
        <v>63</v>
      </c>
      <c r="C6" s="481"/>
      <c r="D6" s="186" t="s">
        <v>251</v>
      </c>
      <c r="E6" s="187" t="s">
        <v>64</v>
      </c>
      <c r="F6" s="188" t="s">
        <v>226</v>
      </c>
      <c r="G6" s="189" t="s">
        <v>227</v>
      </c>
      <c r="H6" s="189" t="s">
        <v>228</v>
      </c>
      <c r="I6" s="190" t="s">
        <v>229</v>
      </c>
      <c r="J6" s="191" t="s">
        <v>137</v>
      </c>
      <c r="K6" s="192" t="s">
        <v>230</v>
      </c>
      <c r="L6" s="193" t="s">
        <v>231</v>
      </c>
      <c r="M6" s="194" t="s">
        <v>232</v>
      </c>
      <c r="N6" s="195" t="s">
        <v>233</v>
      </c>
    </row>
    <row r="7" spans="1:17" ht="18.75" customHeight="1">
      <c r="B7" s="482" t="s">
        <v>65</v>
      </c>
      <c r="C7" s="482" t="s">
        <v>66</v>
      </c>
      <c r="D7" s="196">
        <v>1</v>
      </c>
      <c r="E7" s="197" t="s">
        <v>234</v>
      </c>
      <c r="F7" s="198" t="s">
        <v>235</v>
      </c>
      <c r="G7" s="199">
        <v>2000</v>
      </c>
      <c r="H7" s="200">
        <v>108</v>
      </c>
      <c r="I7" s="201">
        <v>1</v>
      </c>
      <c r="J7" s="202"/>
      <c r="K7" s="203" t="s">
        <v>236</v>
      </c>
      <c r="L7" s="204">
        <f>ROUNDDOWN(G7*H7*I7,0)</f>
        <v>216000</v>
      </c>
      <c r="M7" s="205">
        <f>IF(K7="*",0,L7*0.1)</f>
        <v>0</v>
      </c>
      <c r="N7" s="485">
        <f>L19+M19</f>
        <v>324000</v>
      </c>
    </row>
    <row r="8" spans="1:17" ht="18.75" customHeight="1">
      <c r="B8" s="483"/>
      <c r="C8" s="483"/>
      <c r="D8" s="196">
        <v>2</v>
      </c>
      <c r="E8" s="197" t="s">
        <v>237</v>
      </c>
      <c r="F8" s="198" t="s">
        <v>235</v>
      </c>
      <c r="G8" s="199">
        <v>1000</v>
      </c>
      <c r="H8" s="200">
        <v>108</v>
      </c>
      <c r="I8" s="201">
        <v>1</v>
      </c>
      <c r="J8" s="202"/>
      <c r="K8" s="203" t="s">
        <v>236</v>
      </c>
      <c r="L8" s="204">
        <f t="shared" ref="L8:L18" si="0">ROUNDDOWN(G8*H8*I8,0)</f>
        <v>108000</v>
      </c>
      <c r="M8" s="205">
        <f t="shared" ref="M8:M50" si="1">IF(K8="*",0,L8*0.1)</f>
        <v>0</v>
      </c>
      <c r="N8" s="485"/>
    </row>
    <row r="9" spans="1:17" ht="18.75" customHeight="1">
      <c r="B9" s="483"/>
      <c r="C9" s="483"/>
      <c r="D9" s="196"/>
      <c r="E9" s="197"/>
      <c r="F9" s="198"/>
      <c r="G9" s="199"/>
      <c r="H9" s="200"/>
      <c r="I9" s="201"/>
      <c r="J9" s="202"/>
      <c r="K9" s="203"/>
      <c r="L9" s="204">
        <f>ROUNDDOWN(G9*H9*I9,0)</f>
        <v>0</v>
      </c>
      <c r="M9" s="205">
        <f t="shared" si="1"/>
        <v>0</v>
      </c>
      <c r="N9" s="485"/>
    </row>
    <row r="10" spans="1:17" ht="18.75" customHeight="1">
      <c r="B10" s="483"/>
      <c r="C10" s="483"/>
      <c r="D10" s="248"/>
      <c r="E10" s="247"/>
      <c r="F10" s="249"/>
      <c r="G10" s="250"/>
      <c r="H10" s="251"/>
      <c r="I10" s="252"/>
      <c r="J10" s="202"/>
      <c r="K10" s="203"/>
      <c r="L10" s="204">
        <f t="shared" si="0"/>
        <v>0</v>
      </c>
      <c r="M10" s="205">
        <f t="shared" si="1"/>
        <v>0</v>
      </c>
      <c r="N10" s="485"/>
    </row>
    <row r="11" spans="1:17" ht="18.75" customHeight="1">
      <c r="B11" s="483"/>
      <c r="C11" s="483"/>
      <c r="D11" s="248"/>
      <c r="E11" s="247"/>
      <c r="F11" s="249"/>
      <c r="G11" s="250"/>
      <c r="H11" s="251"/>
      <c r="I11" s="252"/>
      <c r="J11" s="202"/>
      <c r="K11" s="203"/>
      <c r="L11" s="204">
        <f t="shared" si="0"/>
        <v>0</v>
      </c>
      <c r="M11" s="205">
        <f t="shared" si="1"/>
        <v>0</v>
      </c>
      <c r="N11" s="485"/>
    </row>
    <row r="12" spans="1:17" ht="18.75" customHeight="1">
      <c r="B12" s="483"/>
      <c r="C12" s="483"/>
      <c r="D12" s="248"/>
      <c r="E12" s="247"/>
      <c r="F12" s="249"/>
      <c r="G12" s="250"/>
      <c r="H12" s="251"/>
      <c r="I12" s="252"/>
      <c r="J12" s="202"/>
      <c r="K12" s="203"/>
      <c r="L12" s="204">
        <f t="shared" si="0"/>
        <v>0</v>
      </c>
      <c r="M12" s="205">
        <f t="shared" si="1"/>
        <v>0</v>
      </c>
      <c r="N12" s="485"/>
    </row>
    <row r="13" spans="1:17" ht="18.75" customHeight="1">
      <c r="B13" s="483"/>
      <c r="C13" s="483"/>
      <c r="D13" s="248"/>
      <c r="E13" s="247"/>
      <c r="F13" s="249"/>
      <c r="G13" s="250"/>
      <c r="H13" s="251"/>
      <c r="I13" s="252"/>
      <c r="J13" s="202"/>
      <c r="K13" s="203"/>
      <c r="L13" s="204">
        <f t="shared" si="0"/>
        <v>0</v>
      </c>
      <c r="M13" s="205">
        <f t="shared" si="1"/>
        <v>0</v>
      </c>
      <c r="N13" s="485"/>
    </row>
    <row r="14" spans="1:17" ht="18.75" customHeight="1">
      <c r="B14" s="483"/>
      <c r="C14" s="483"/>
      <c r="D14" s="248"/>
      <c r="E14" s="247"/>
      <c r="F14" s="249"/>
      <c r="G14" s="250"/>
      <c r="H14" s="251"/>
      <c r="I14" s="252"/>
      <c r="J14" s="202"/>
      <c r="K14" s="203"/>
      <c r="L14" s="204">
        <f t="shared" si="0"/>
        <v>0</v>
      </c>
      <c r="M14" s="205">
        <f t="shared" si="1"/>
        <v>0</v>
      </c>
      <c r="N14" s="485"/>
    </row>
    <row r="15" spans="1:17" ht="18.75" customHeight="1">
      <c r="B15" s="483"/>
      <c r="C15" s="483"/>
      <c r="D15" s="248"/>
      <c r="E15" s="247"/>
      <c r="F15" s="249"/>
      <c r="G15" s="250"/>
      <c r="H15" s="251"/>
      <c r="I15" s="252"/>
      <c r="J15" s="202"/>
      <c r="K15" s="203"/>
      <c r="L15" s="204">
        <f t="shared" si="0"/>
        <v>0</v>
      </c>
      <c r="M15" s="205">
        <f t="shared" si="1"/>
        <v>0</v>
      </c>
      <c r="N15" s="485"/>
    </row>
    <row r="16" spans="1:17" ht="18.75" customHeight="1">
      <c r="B16" s="483"/>
      <c r="C16" s="483"/>
      <c r="D16" s="248"/>
      <c r="E16" s="247"/>
      <c r="F16" s="249"/>
      <c r="G16" s="250"/>
      <c r="H16" s="251"/>
      <c r="I16" s="252"/>
      <c r="J16" s="202"/>
      <c r="K16" s="203"/>
      <c r="L16" s="204">
        <f t="shared" si="0"/>
        <v>0</v>
      </c>
      <c r="M16" s="205">
        <f t="shared" si="1"/>
        <v>0</v>
      </c>
      <c r="N16" s="485"/>
    </row>
    <row r="17" spans="2:14" ht="18.75" customHeight="1">
      <c r="B17" s="483"/>
      <c r="C17" s="483"/>
      <c r="D17" s="248"/>
      <c r="E17" s="247"/>
      <c r="F17" s="249"/>
      <c r="G17" s="250"/>
      <c r="H17" s="251"/>
      <c r="I17" s="252"/>
      <c r="J17" s="202"/>
      <c r="K17" s="203"/>
      <c r="L17" s="204">
        <f t="shared" si="0"/>
        <v>0</v>
      </c>
      <c r="M17" s="205">
        <f t="shared" si="1"/>
        <v>0</v>
      </c>
      <c r="N17" s="485"/>
    </row>
    <row r="18" spans="2:14" ht="14.25" thickBot="1">
      <c r="B18" s="483"/>
      <c r="C18" s="483"/>
      <c r="D18" s="206"/>
      <c r="E18" s="207"/>
      <c r="F18" s="208"/>
      <c r="G18" s="209"/>
      <c r="H18" s="210"/>
      <c r="I18" s="211"/>
      <c r="J18" s="212"/>
      <c r="K18" s="203"/>
      <c r="L18" s="213">
        <f t="shared" si="0"/>
        <v>0</v>
      </c>
      <c r="M18" s="205">
        <f t="shared" si="1"/>
        <v>0</v>
      </c>
      <c r="N18" s="485"/>
    </row>
    <row r="19" spans="2:14" ht="15" thickTop="1" thickBot="1">
      <c r="B19" s="483"/>
      <c r="C19" s="483"/>
      <c r="D19" s="214"/>
      <c r="E19" s="215"/>
      <c r="F19" s="216"/>
      <c r="G19" s="217"/>
      <c r="H19" s="217"/>
      <c r="I19" s="218"/>
      <c r="J19" s="218"/>
      <c r="K19" s="216"/>
      <c r="L19" s="219">
        <f>SUM(L7:L18)</f>
        <v>324000</v>
      </c>
      <c r="M19" s="220">
        <f>SUM(M7:M18)</f>
        <v>0</v>
      </c>
      <c r="N19" s="486"/>
    </row>
    <row r="20" spans="2:14" ht="18.75" customHeight="1">
      <c r="B20" s="483"/>
      <c r="C20" s="482" t="s">
        <v>67</v>
      </c>
      <c r="D20" s="487" t="s">
        <v>138</v>
      </c>
      <c r="E20" s="488"/>
      <c r="F20" s="488"/>
      <c r="G20" s="488"/>
      <c r="H20" s="488"/>
      <c r="I20" s="488"/>
      <c r="J20" s="488"/>
      <c r="K20" s="488"/>
      <c r="L20" s="488"/>
      <c r="M20" s="489"/>
      <c r="N20" s="490">
        <f>L36+M36</f>
        <v>715035</v>
      </c>
    </row>
    <row r="21" spans="2:14" ht="18.75" customHeight="1">
      <c r="B21" s="483"/>
      <c r="C21" s="483"/>
      <c r="D21" s="196">
        <v>3</v>
      </c>
      <c r="E21" s="197" t="s">
        <v>238</v>
      </c>
      <c r="F21" s="198" t="s">
        <v>140</v>
      </c>
      <c r="G21" s="199">
        <v>100000</v>
      </c>
      <c r="H21" s="200">
        <v>1</v>
      </c>
      <c r="I21" s="201">
        <v>2</v>
      </c>
      <c r="J21" s="202"/>
      <c r="K21" s="203" t="s">
        <v>176</v>
      </c>
      <c r="L21" s="204">
        <f>ROUNDDOWN(G21*H21*I21,0)</f>
        <v>200000</v>
      </c>
      <c r="M21" s="205">
        <f t="shared" si="1"/>
        <v>0</v>
      </c>
      <c r="N21" s="485"/>
    </row>
    <row r="22" spans="2:14" ht="18.75" customHeight="1">
      <c r="B22" s="483"/>
      <c r="C22" s="483"/>
      <c r="D22" s="196">
        <v>3</v>
      </c>
      <c r="E22" s="197" t="s">
        <v>239</v>
      </c>
      <c r="F22" s="198" t="s">
        <v>140</v>
      </c>
      <c r="G22" s="199">
        <v>2950</v>
      </c>
      <c r="H22" s="200">
        <v>1</v>
      </c>
      <c r="I22" s="201">
        <v>2</v>
      </c>
      <c r="J22" s="202"/>
      <c r="K22" s="203"/>
      <c r="L22" s="204">
        <f t="shared" ref="L22:L27" si="2">ROUNDDOWN(G22*H22*I22,0)</f>
        <v>5900</v>
      </c>
      <c r="M22" s="205">
        <f t="shared" si="1"/>
        <v>590</v>
      </c>
      <c r="N22" s="485"/>
    </row>
    <row r="23" spans="2:14" ht="18.75" customHeight="1">
      <c r="B23" s="483"/>
      <c r="C23" s="483"/>
      <c r="D23" s="196">
        <v>4</v>
      </c>
      <c r="E23" s="197" t="s">
        <v>240</v>
      </c>
      <c r="F23" s="198" t="s">
        <v>140</v>
      </c>
      <c r="G23" s="199">
        <v>100000</v>
      </c>
      <c r="H23" s="200">
        <v>1</v>
      </c>
      <c r="I23" s="201">
        <v>1</v>
      </c>
      <c r="J23" s="202"/>
      <c r="K23" s="203" t="s">
        <v>176</v>
      </c>
      <c r="L23" s="204">
        <f t="shared" si="2"/>
        <v>100000</v>
      </c>
      <c r="M23" s="205">
        <f t="shared" si="1"/>
        <v>0</v>
      </c>
      <c r="N23" s="485"/>
    </row>
    <row r="24" spans="2:14" ht="18.75" customHeight="1">
      <c r="B24" s="483"/>
      <c r="C24" s="483"/>
      <c r="D24" s="196">
        <v>4</v>
      </c>
      <c r="E24" s="197" t="s">
        <v>241</v>
      </c>
      <c r="F24" s="198" t="s">
        <v>140</v>
      </c>
      <c r="G24" s="199">
        <v>2950</v>
      </c>
      <c r="H24" s="200">
        <v>1</v>
      </c>
      <c r="I24" s="201">
        <v>1</v>
      </c>
      <c r="J24" s="202"/>
      <c r="K24" s="203"/>
      <c r="L24" s="204">
        <f t="shared" si="2"/>
        <v>2950</v>
      </c>
      <c r="M24" s="205">
        <f t="shared" si="1"/>
        <v>295</v>
      </c>
      <c r="N24" s="485"/>
    </row>
    <row r="25" spans="2:14" ht="18.75" customHeight="1">
      <c r="B25" s="483"/>
      <c r="C25" s="483"/>
      <c r="D25" s="196"/>
      <c r="E25" s="197"/>
      <c r="F25" s="198"/>
      <c r="G25" s="199"/>
      <c r="H25" s="200"/>
      <c r="I25" s="201"/>
      <c r="J25" s="202"/>
      <c r="K25" s="203"/>
      <c r="L25" s="204">
        <f t="shared" si="2"/>
        <v>0</v>
      </c>
      <c r="M25" s="205">
        <f t="shared" si="1"/>
        <v>0</v>
      </c>
      <c r="N25" s="485"/>
    </row>
    <row r="26" spans="2:14" ht="18.75" customHeight="1">
      <c r="B26" s="483"/>
      <c r="C26" s="483"/>
      <c r="D26" s="196"/>
      <c r="E26" s="197"/>
      <c r="F26" s="198"/>
      <c r="G26" s="199"/>
      <c r="H26" s="200"/>
      <c r="I26" s="201"/>
      <c r="J26" s="202"/>
      <c r="K26" s="203"/>
      <c r="L26" s="204">
        <f t="shared" si="2"/>
        <v>0</v>
      </c>
      <c r="M26" s="205">
        <f t="shared" si="1"/>
        <v>0</v>
      </c>
      <c r="N26" s="485"/>
    </row>
    <row r="27" spans="2:14" ht="18.75" customHeight="1">
      <c r="B27" s="483"/>
      <c r="C27" s="483"/>
      <c r="D27" s="221"/>
      <c r="E27" s="222"/>
      <c r="F27" s="223"/>
      <c r="G27" s="224"/>
      <c r="H27" s="225"/>
      <c r="I27" s="226"/>
      <c r="J27" s="227"/>
      <c r="K27" s="228"/>
      <c r="L27" s="229">
        <f t="shared" si="2"/>
        <v>0</v>
      </c>
      <c r="M27" s="230">
        <f t="shared" si="1"/>
        <v>0</v>
      </c>
      <c r="N27" s="485"/>
    </row>
    <row r="28" spans="2:14" ht="18.75" customHeight="1">
      <c r="B28" s="483"/>
      <c r="C28" s="483"/>
      <c r="D28" s="492" t="s">
        <v>158</v>
      </c>
      <c r="E28" s="493"/>
      <c r="F28" s="493"/>
      <c r="G28" s="493"/>
      <c r="H28" s="493"/>
      <c r="I28" s="493"/>
      <c r="J28" s="493"/>
      <c r="K28" s="493"/>
      <c r="L28" s="493"/>
      <c r="M28" s="494"/>
      <c r="N28" s="485"/>
    </row>
    <row r="29" spans="2:14" ht="18.75" customHeight="1">
      <c r="B29" s="483"/>
      <c r="C29" s="483"/>
      <c r="D29" s="196">
        <v>5</v>
      </c>
      <c r="E29" s="197" t="s">
        <v>242</v>
      </c>
      <c r="F29" s="198" t="s">
        <v>140</v>
      </c>
      <c r="G29" s="199">
        <v>19300</v>
      </c>
      <c r="H29" s="200">
        <v>1</v>
      </c>
      <c r="I29" s="201">
        <v>2</v>
      </c>
      <c r="J29" s="201">
        <v>7</v>
      </c>
      <c r="K29" s="203" t="s">
        <v>236</v>
      </c>
      <c r="L29" s="204">
        <f>ROUNDDOWN(G29*H29*I29*J29,0)</f>
        <v>270200</v>
      </c>
      <c r="M29" s="205">
        <f t="shared" si="1"/>
        <v>0</v>
      </c>
      <c r="N29" s="485"/>
    </row>
    <row r="30" spans="2:14" ht="18.75" customHeight="1">
      <c r="B30" s="483"/>
      <c r="C30" s="483"/>
      <c r="D30" s="196">
        <v>6</v>
      </c>
      <c r="E30" s="197" t="s">
        <v>243</v>
      </c>
      <c r="F30" s="198" t="s">
        <v>140</v>
      </c>
      <c r="G30" s="199">
        <v>19300</v>
      </c>
      <c r="H30" s="200">
        <v>1</v>
      </c>
      <c r="I30" s="201">
        <v>1</v>
      </c>
      <c r="J30" s="201">
        <v>7</v>
      </c>
      <c r="K30" s="203" t="s">
        <v>236</v>
      </c>
      <c r="L30" s="204">
        <f t="shared" ref="L30:L35" si="3">ROUNDDOWN(G30*H30*I30*J30,0)</f>
        <v>135100</v>
      </c>
      <c r="M30" s="205">
        <f t="shared" si="1"/>
        <v>0</v>
      </c>
      <c r="N30" s="485"/>
    </row>
    <row r="31" spans="2:14" ht="18.75" customHeight="1">
      <c r="B31" s="483"/>
      <c r="C31" s="483"/>
      <c r="D31" s="196"/>
      <c r="E31" s="197"/>
      <c r="F31" s="198"/>
      <c r="G31" s="199"/>
      <c r="H31" s="200"/>
      <c r="I31" s="201"/>
      <c r="J31" s="201"/>
      <c r="K31" s="203"/>
      <c r="L31" s="204">
        <f t="shared" si="3"/>
        <v>0</v>
      </c>
      <c r="M31" s="205">
        <f t="shared" si="1"/>
        <v>0</v>
      </c>
      <c r="N31" s="485"/>
    </row>
    <row r="32" spans="2:14" ht="18.75" customHeight="1">
      <c r="B32" s="483"/>
      <c r="C32" s="483"/>
      <c r="D32" s="196"/>
      <c r="E32" s="197"/>
      <c r="F32" s="198"/>
      <c r="G32" s="199"/>
      <c r="H32" s="200"/>
      <c r="I32" s="201"/>
      <c r="J32" s="201"/>
      <c r="K32" s="203"/>
      <c r="L32" s="204">
        <f t="shared" si="3"/>
        <v>0</v>
      </c>
      <c r="M32" s="205">
        <f t="shared" si="1"/>
        <v>0</v>
      </c>
      <c r="N32" s="485"/>
    </row>
    <row r="33" spans="2:14" ht="18.75" customHeight="1">
      <c r="B33" s="483"/>
      <c r="C33" s="483"/>
      <c r="D33" s="196"/>
      <c r="E33" s="197"/>
      <c r="F33" s="198"/>
      <c r="G33" s="199"/>
      <c r="H33" s="200"/>
      <c r="I33" s="201"/>
      <c r="J33" s="201"/>
      <c r="K33" s="203"/>
      <c r="L33" s="204">
        <f t="shared" si="3"/>
        <v>0</v>
      </c>
      <c r="M33" s="205">
        <f t="shared" si="1"/>
        <v>0</v>
      </c>
      <c r="N33" s="485"/>
    </row>
    <row r="34" spans="2:14" ht="18.75" customHeight="1">
      <c r="B34" s="483"/>
      <c r="C34" s="483"/>
      <c r="D34" s="196"/>
      <c r="E34" s="197"/>
      <c r="F34" s="198"/>
      <c r="G34" s="199"/>
      <c r="H34" s="200"/>
      <c r="I34" s="201"/>
      <c r="J34" s="201"/>
      <c r="K34" s="203"/>
      <c r="L34" s="204">
        <f t="shared" si="3"/>
        <v>0</v>
      </c>
      <c r="M34" s="205">
        <f t="shared" si="1"/>
        <v>0</v>
      </c>
      <c r="N34" s="485"/>
    </row>
    <row r="35" spans="2:14" ht="14.25" thickBot="1">
      <c r="B35" s="483"/>
      <c r="C35" s="483"/>
      <c r="D35" s="206"/>
      <c r="E35" s="207"/>
      <c r="F35" s="208"/>
      <c r="G35" s="209"/>
      <c r="H35" s="210"/>
      <c r="I35" s="211"/>
      <c r="J35" s="211"/>
      <c r="K35" s="231"/>
      <c r="L35" s="204">
        <f t="shared" si="3"/>
        <v>0</v>
      </c>
      <c r="M35" s="205">
        <f t="shared" si="1"/>
        <v>0</v>
      </c>
      <c r="N35" s="485"/>
    </row>
    <row r="36" spans="2:14" ht="15" thickTop="1" thickBot="1">
      <c r="B36" s="483"/>
      <c r="C36" s="484"/>
      <c r="D36" s="214"/>
      <c r="E36" s="215"/>
      <c r="F36" s="216"/>
      <c r="G36" s="217"/>
      <c r="H36" s="217"/>
      <c r="I36" s="218"/>
      <c r="J36" s="218"/>
      <c r="K36" s="216"/>
      <c r="L36" s="232">
        <f>SUM(L20:L35)</f>
        <v>714150</v>
      </c>
      <c r="M36" s="220">
        <f>SUM(M20:M35)</f>
        <v>885</v>
      </c>
      <c r="N36" s="491"/>
    </row>
    <row r="37" spans="2:14" ht="18.75" customHeight="1">
      <c r="B37" s="483"/>
      <c r="C37" s="482" t="s">
        <v>68</v>
      </c>
      <c r="D37" s="196">
        <v>7</v>
      </c>
      <c r="E37" s="197" t="s">
        <v>244</v>
      </c>
      <c r="F37" s="198" t="s">
        <v>235</v>
      </c>
      <c r="G37" s="199">
        <v>5000</v>
      </c>
      <c r="H37" s="200">
        <v>108</v>
      </c>
      <c r="I37" s="201">
        <v>1</v>
      </c>
      <c r="J37" s="202"/>
      <c r="K37" s="203" t="s">
        <v>236</v>
      </c>
      <c r="L37" s="233">
        <f>ROUNDDOWN(G37*H37*I37,0)</f>
        <v>540000</v>
      </c>
      <c r="M37" s="205">
        <f t="shared" si="1"/>
        <v>0</v>
      </c>
      <c r="N37" s="495">
        <f>L51+M51</f>
        <v>540000</v>
      </c>
    </row>
    <row r="38" spans="2:14" ht="18.75" customHeight="1">
      <c r="B38" s="483"/>
      <c r="C38" s="483"/>
      <c r="D38" s="196"/>
      <c r="E38" s="197"/>
      <c r="F38" s="198"/>
      <c r="G38" s="199"/>
      <c r="H38" s="200"/>
      <c r="I38" s="201"/>
      <c r="J38" s="202"/>
      <c r="K38" s="203"/>
      <c r="L38" s="204">
        <f t="shared" ref="L38:L50" si="4">ROUNDDOWN(G38*H38*I38,0)</f>
        <v>0</v>
      </c>
      <c r="M38" s="205">
        <f t="shared" si="1"/>
        <v>0</v>
      </c>
      <c r="N38" s="485"/>
    </row>
    <row r="39" spans="2:14" ht="18.600000000000001" customHeight="1">
      <c r="B39" s="483"/>
      <c r="C39" s="483"/>
      <c r="D39" s="196"/>
      <c r="E39" s="197"/>
      <c r="F39" s="198"/>
      <c r="G39" s="199"/>
      <c r="H39" s="200"/>
      <c r="I39" s="201"/>
      <c r="J39" s="202"/>
      <c r="K39" s="203"/>
      <c r="L39" s="204">
        <f t="shared" si="4"/>
        <v>0</v>
      </c>
      <c r="M39" s="205">
        <f t="shared" si="1"/>
        <v>0</v>
      </c>
      <c r="N39" s="485"/>
    </row>
    <row r="40" spans="2:14" ht="18.75" customHeight="1">
      <c r="B40" s="483"/>
      <c r="C40" s="483"/>
      <c r="D40" s="196"/>
      <c r="E40" s="197"/>
      <c r="F40" s="198"/>
      <c r="G40" s="199"/>
      <c r="H40" s="200"/>
      <c r="I40" s="201"/>
      <c r="J40" s="202"/>
      <c r="K40" s="203"/>
      <c r="L40" s="204">
        <f t="shared" si="4"/>
        <v>0</v>
      </c>
      <c r="M40" s="205">
        <f t="shared" si="1"/>
        <v>0</v>
      </c>
      <c r="N40" s="485"/>
    </row>
    <row r="41" spans="2:14" ht="18.75" customHeight="1">
      <c r="B41" s="483"/>
      <c r="C41" s="483"/>
      <c r="D41" s="196"/>
      <c r="E41" s="197"/>
      <c r="F41" s="198"/>
      <c r="G41" s="199"/>
      <c r="H41" s="200"/>
      <c r="I41" s="201"/>
      <c r="J41" s="202"/>
      <c r="K41" s="203"/>
      <c r="L41" s="204">
        <f t="shared" si="4"/>
        <v>0</v>
      </c>
      <c r="M41" s="205">
        <f t="shared" si="1"/>
        <v>0</v>
      </c>
      <c r="N41" s="485"/>
    </row>
    <row r="42" spans="2:14" ht="18.75" customHeight="1">
      <c r="B42" s="483"/>
      <c r="C42" s="483"/>
      <c r="D42" s="196"/>
      <c r="E42" s="197"/>
      <c r="F42" s="198"/>
      <c r="G42" s="199"/>
      <c r="H42" s="200"/>
      <c r="I42" s="201"/>
      <c r="J42" s="202"/>
      <c r="K42" s="203"/>
      <c r="L42" s="204">
        <f t="shared" si="4"/>
        <v>0</v>
      </c>
      <c r="M42" s="205">
        <f t="shared" si="1"/>
        <v>0</v>
      </c>
      <c r="N42" s="485"/>
    </row>
    <row r="43" spans="2:14" ht="18.75" customHeight="1">
      <c r="B43" s="483"/>
      <c r="C43" s="483"/>
      <c r="D43" s="196"/>
      <c r="E43" s="197"/>
      <c r="F43" s="198"/>
      <c r="G43" s="199"/>
      <c r="H43" s="200"/>
      <c r="I43" s="201"/>
      <c r="J43" s="202"/>
      <c r="K43" s="203"/>
      <c r="L43" s="204">
        <f t="shared" si="4"/>
        <v>0</v>
      </c>
      <c r="M43" s="205">
        <f t="shared" si="1"/>
        <v>0</v>
      </c>
      <c r="N43" s="485"/>
    </row>
    <row r="44" spans="2:14" ht="18.75" customHeight="1">
      <c r="B44" s="483"/>
      <c r="C44" s="483"/>
      <c r="D44" s="196"/>
      <c r="E44" s="197"/>
      <c r="F44" s="198"/>
      <c r="G44" s="199"/>
      <c r="H44" s="200"/>
      <c r="I44" s="201"/>
      <c r="J44" s="202"/>
      <c r="K44" s="203"/>
      <c r="L44" s="204">
        <f t="shared" si="4"/>
        <v>0</v>
      </c>
      <c r="M44" s="205">
        <f t="shared" si="1"/>
        <v>0</v>
      </c>
      <c r="N44" s="485"/>
    </row>
    <row r="45" spans="2:14" ht="18.75" customHeight="1">
      <c r="B45" s="483"/>
      <c r="C45" s="483"/>
      <c r="D45" s="196"/>
      <c r="E45" s="197"/>
      <c r="F45" s="198"/>
      <c r="G45" s="199"/>
      <c r="H45" s="200"/>
      <c r="I45" s="201"/>
      <c r="J45" s="202"/>
      <c r="K45" s="203"/>
      <c r="L45" s="204">
        <f t="shared" si="4"/>
        <v>0</v>
      </c>
      <c r="M45" s="205">
        <f t="shared" si="1"/>
        <v>0</v>
      </c>
      <c r="N45" s="485"/>
    </row>
    <row r="46" spans="2:14" ht="18.75" customHeight="1">
      <c r="B46" s="483"/>
      <c r="C46" s="483"/>
      <c r="D46" s="196"/>
      <c r="E46" s="197"/>
      <c r="F46" s="198"/>
      <c r="G46" s="199"/>
      <c r="H46" s="200"/>
      <c r="I46" s="201"/>
      <c r="J46" s="202"/>
      <c r="K46" s="203"/>
      <c r="L46" s="204">
        <f t="shared" si="4"/>
        <v>0</v>
      </c>
      <c r="M46" s="205">
        <f t="shared" si="1"/>
        <v>0</v>
      </c>
      <c r="N46" s="485"/>
    </row>
    <row r="47" spans="2:14" ht="18.75" customHeight="1">
      <c r="B47" s="483"/>
      <c r="C47" s="483"/>
      <c r="D47" s="196"/>
      <c r="E47" s="197"/>
      <c r="F47" s="198"/>
      <c r="G47" s="199"/>
      <c r="H47" s="200"/>
      <c r="I47" s="201"/>
      <c r="J47" s="202"/>
      <c r="K47" s="203"/>
      <c r="L47" s="204">
        <f t="shared" si="4"/>
        <v>0</v>
      </c>
      <c r="M47" s="205">
        <f t="shared" si="1"/>
        <v>0</v>
      </c>
      <c r="N47" s="485"/>
    </row>
    <row r="48" spans="2:14" ht="18.75" customHeight="1">
      <c r="B48" s="483"/>
      <c r="C48" s="483"/>
      <c r="D48" s="196"/>
      <c r="E48" s="197"/>
      <c r="F48" s="198"/>
      <c r="G48" s="199"/>
      <c r="H48" s="200"/>
      <c r="I48" s="201"/>
      <c r="J48" s="202"/>
      <c r="K48" s="203"/>
      <c r="L48" s="204">
        <f t="shared" si="4"/>
        <v>0</v>
      </c>
      <c r="M48" s="205">
        <f t="shared" si="1"/>
        <v>0</v>
      </c>
      <c r="N48" s="485"/>
    </row>
    <row r="49" spans="2:22" ht="18.75" customHeight="1">
      <c r="B49" s="483"/>
      <c r="C49" s="483"/>
      <c r="D49" s="196"/>
      <c r="E49" s="197"/>
      <c r="F49" s="198"/>
      <c r="G49" s="199"/>
      <c r="H49" s="200"/>
      <c r="I49" s="201"/>
      <c r="J49" s="202"/>
      <c r="K49" s="203"/>
      <c r="L49" s="204">
        <f t="shared" si="4"/>
        <v>0</v>
      </c>
      <c r="M49" s="205">
        <f t="shared" si="1"/>
        <v>0</v>
      </c>
      <c r="N49" s="485"/>
    </row>
    <row r="50" spans="2:22" ht="14.25" thickBot="1">
      <c r="B50" s="483"/>
      <c r="C50" s="483"/>
      <c r="D50" s="206"/>
      <c r="E50" s="207"/>
      <c r="F50" s="208"/>
      <c r="G50" s="209"/>
      <c r="H50" s="210"/>
      <c r="I50" s="211"/>
      <c r="J50" s="212"/>
      <c r="K50" s="231"/>
      <c r="L50" s="213">
        <f t="shared" si="4"/>
        <v>0</v>
      </c>
      <c r="M50" s="230">
        <f t="shared" si="1"/>
        <v>0</v>
      </c>
      <c r="N50" s="485"/>
    </row>
    <row r="51" spans="2:22" ht="15" thickTop="1" thickBot="1">
      <c r="B51" s="484"/>
      <c r="C51" s="484"/>
      <c r="D51" s="214"/>
      <c r="E51" s="215"/>
      <c r="F51" s="216"/>
      <c r="G51" s="217"/>
      <c r="H51" s="217"/>
      <c r="I51" s="218"/>
      <c r="J51" s="218"/>
      <c r="K51" s="216"/>
      <c r="L51" s="232">
        <f>SUM(L37:L50)</f>
        <v>540000</v>
      </c>
      <c r="M51" s="220">
        <f>SUM(M37:M50)</f>
        <v>0</v>
      </c>
      <c r="N51" s="486">
        <v>0</v>
      </c>
    </row>
    <row r="52" spans="2:22" ht="14.25" thickBot="1">
      <c r="B52" s="475" t="s">
        <v>245</v>
      </c>
      <c r="C52" s="476"/>
      <c r="D52" s="476"/>
      <c r="E52" s="476"/>
      <c r="F52" s="476"/>
      <c r="G52" s="476"/>
      <c r="H52" s="476"/>
      <c r="I52" s="476"/>
      <c r="J52" s="476"/>
      <c r="K52" s="477"/>
      <c r="L52" s="234">
        <f>L19+L36+L51</f>
        <v>1578150</v>
      </c>
      <c r="M52" s="234">
        <f>M19+M36+M51</f>
        <v>885</v>
      </c>
      <c r="N52" s="235">
        <f>SUM(N7:N51)</f>
        <v>1579035</v>
      </c>
    </row>
    <row r="53" spans="2:22" ht="38.25" customHeight="1" thickBot="1">
      <c r="B53" s="447" t="s">
        <v>69</v>
      </c>
      <c r="C53" s="448"/>
      <c r="D53" s="448"/>
      <c r="E53" s="448"/>
      <c r="F53" s="448"/>
      <c r="G53" s="448"/>
      <c r="H53" s="448"/>
      <c r="I53" s="448"/>
      <c r="J53" s="448"/>
      <c r="K53" s="448"/>
      <c r="L53" s="448"/>
      <c r="M53" s="449"/>
      <c r="N53" s="236">
        <f>N52</f>
        <v>1579035</v>
      </c>
    </row>
    <row r="54" spans="2:22" ht="38.25" customHeight="1" thickBot="1">
      <c r="B54" s="447" t="s">
        <v>246</v>
      </c>
      <c r="C54" s="448"/>
      <c r="D54" s="448"/>
      <c r="E54" s="448"/>
      <c r="F54" s="448"/>
      <c r="G54" s="448"/>
      <c r="H54" s="448"/>
      <c r="I54" s="448"/>
      <c r="J54" s="448"/>
      <c r="K54" s="448"/>
      <c r="L54" s="448"/>
      <c r="M54" s="449"/>
      <c r="N54" s="237">
        <f>M52</f>
        <v>885</v>
      </c>
    </row>
    <row r="55" spans="2:22" ht="38.25" customHeight="1" thickBot="1">
      <c r="B55" s="472" t="s">
        <v>247</v>
      </c>
      <c r="C55" s="473"/>
      <c r="D55" s="473"/>
      <c r="E55" s="473"/>
      <c r="F55" s="473"/>
      <c r="G55" s="473"/>
      <c r="H55" s="473"/>
      <c r="I55" s="473"/>
      <c r="J55" s="473"/>
      <c r="K55" s="473"/>
      <c r="L55" s="473"/>
      <c r="M55" s="474"/>
      <c r="N55" s="238">
        <f>SUMIF(K7:K50,"*",L7:L50)</f>
        <v>1569300</v>
      </c>
      <c r="Q55" s="446"/>
      <c r="R55" s="446"/>
      <c r="S55" s="446"/>
      <c r="T55" s="446"/>
      <c r="U55" s="446"/>
      <c r="V55" s="446"/>
    </row>
    <row r="56" spans="2:22" ht="38.25" customHeight="1" thickBot="1">
      <c r="B56" s="447" t="s">
        <v>248</v>
      </c>
      <c r="C56" s="448"/>
      <c r="D56" s="448"/>
      <c r="E56" s="448"/>
      <c r="F56" s="449"/>
      <c r="G56" s="450" t="s">
        <v>249</v>
      </c>
      <c r="H56" s="451"/>
      <c r="I56" s="451"/>
      <c r="J56" s="451"/>
      <c r="K56" s="451"/>
      <c r="L56" s="451"/>
      <c r="M56" s="451"/>
      <c r="N56" s="452"/>
      <c r="Q56" s="239">
        <v>1</v>
      </c>
      <c r="R56" s="113" t="str">
        <f>IF(B57=Q57,R57,R58)</f>
        <v>課税事業者</v>
      </c>
    </row>
    <row r="57" spans="2:22" ht="38.25" customHeight="1" thickBot="1">
      <c r="B57" s="453" t="str">
        <f>IF( Q56=1,"課税事業者：(C)=(A)-{(A)－(B)}×10/110",IF(Q56=2,"免税事業者・簡易課税事業者：(C)=(A)"))</f>
        <v>課税事業者：(C)=(A)-{(A)－(B)}×10/110</v>
      </c>
      <c r="C57" s="454"/>
      <c r="D57" s="454"/>
      <c r="E57" s="454"/>
      <c r="F57" s="454"/>
      <c r="G57" s="454"/>
      <c r="H57" s="454"/>
      <c r="I57" s="454"/>
      <c r="J57" s="454"/>
      <c r="K57" s="454"/>
      <c r="L57" s="454"/>
      <c r="M57" s="455"/>
      <c r="N57" s="240">
        <f>IF($B$57=$Q$57,$N$53-ROUNDDOWN(($N$53-$N$55)*10/110,0), $N$53)</f>
        <v>1578150</v>
      </c>
      <c r="P57" s="241"/>
      <c r="Q57" s="242" t="s">
        <v>189</v>
      </c>
      <c r="R57" s="242" t="s">
        <v>187</v>
      </c>
    </row>
    <row r="58" spans="2:22" ht="38.25" customHeight="1" thickBot="1">
      <c r="B58" s="447" t="s">
        <v>191</v>
      </c>
      <c r="C58" s="448"/>
      <c r="D58" s="448"/>
      <c r="E58" s="448"/>
      <c r="F58" s="448"/>
      <c r="G58" s="448"/>
      <c r="H58" s="448"/>
      <c r="I58" s="448"/>
      <c r="J58" s="448"/>
      <c r="K58" s="448"/>
      <c r="L58" s="448"/>
      <c r="M58" s="456"/>
      <c r="N58" s="243">
        <f>IF($N$57*0.5&lt;2500000,$N$57*0.5,2500000)</f>
        <v>789075</v>
      </c>
      <c r="Q58" s="242" t="s">
        <v>190</v>
      </c>
      <c r="R58" s="242" t="s">
        <v>188</v>
      </c>
    </row>
    <row r="59" spans="2:22" ht="24" customHeight="1">
      <c r="B59" s="457" t="s">
        <v>70</v>
      </c>
      <c r="C59" s="460"/>
      <c r="D59" s="461"/>
      <c r="E59" s="461"/>
      <c r="F59" s="461"/>
      <c r="G59" s="461"/>
      <c r="H59" s="461"/>
      <c r="I59" s="461"/>
      <c r="J59" s="461"/>
      <c r="K59" s="461"/>
      <c r="L59" s="461"/>
      <c r="M59" s="462"/>
      <c r="N59" s="469">
        <v>0</v>
      </c>
      <c r="Q59" s="244"/>
    </row>
    <row r="60" spans="2:22" ht="24" customHeight="1">
      <c r="B60" s="458"/>
      <c r="C60" s="463"/>
      <c r="D60" s="464"/>
      <c r="E60" s="464"/>
      <c r="F60" s="464"/>
      <c r="G60" s="464"/>
      <c r="H60" s="464"/>
      <c r="I60" s="464"/>
      <c r="J60" s="464"/>
      <c r="K60" s="464"/>
      <c r="L60" s="464"/>
      <c r="M60" s="465"/>
      <c r="N60" s="470"/>
    </row>
    <row r="61" spans="2:22" ht="24" customHeight="1">
      <c r="B61" s="458"/>
      <c r="C61" s="463"/>
      <c r="D61" s="464"/>
      <c r="E61" s="464"/>
      <c r="F61" s="464"/>
      <c r="G61" s="464"/>
      <c r="H61" s="464"/>
      <c r="I61" s="464"/>
      <c r="J61" s="464"/>
      <c r="K61" s="464"/>
      <c r="L61" s="464"/>
      <c r="M61" s="465"/>
      <c r="N61" s="470"/>
    </row>
    <row r="62" spans="2:22" ht="24" customHeight="1">
      <c r="B62" s="458"/>
      <c r="C62" s="463"/>
      <c r="D62" s="464"/>
      <c r="E62" s="464"/>
      <c r="F62" s="464"/>
      <c r="G62" s="464"/>
      <c r="H62" s="464"/>
      <c r="I62" s="464"/>
      <c r="J62" s="464"/>
      <c r="K62" s="464"/>
      <c r="L62" s="464"/>
      <c r="M62" s="465"/>
      <c r="N62" s="470"/>
    </row>
    <row r="63" spans="2:22" ht="24" customHeight="1">
      <c r="B63" s="458"/>
      <c r="C63" s="463"/>
      <c r="D63" s="464"/>
      <c r="E63" s="464"/>
      <c r="F63" s="464"/>
      <c r="G63" s="464"/>
      <c r="H63" s="464"/>
      <c r="I63" s="464"/>
      <c r="J63" s="464"/>
      <c r="K63" s="464"/>
      <c r="L63" s="464"/>
      <c r="M63" s="465"/>
      <c r="N63" s="470"/>
    </row>
    <row r="64" spans="2:22" ht="24" customHeight="1">
      <c r="B64" s="458"/>
      <c r="C64" s="463"/>
      <c r="D64" s="464"/>
      <c r="E64" s="464"/>
      <c r="F64" s="464"/>
      <c r="G64" s="464"/>
      <c r="H64" s="464"/>
      <c r="I64" s="464"/>
      <c r="J64" s="464"/>
      <c r="K64" s="464"/>
      <c r="L64" s="464"/>
      <c r="M64" s="465"/>
      <c r="N64" s="470"/>
    </row>
    <row r="65" spans="1:14" ht="24" customHeight="1" thickBot="1">
      <c r="B65" s="459"/>
      <c r="C65" s="466"/>
      <c r="D65" s="467"/>
      <c r="E65" s="467"/>
      <c r="F65" s="467"/>
      <c r="G65" s="467"/>
      <c r="H65" s="467"/>
      <c r="I65" s="467"/>
      <c r="J65" s="467"/>
      <c r="K65" s="467"/>
      <c r="L65" s="467"/>
      <c r="M65" s="468"/>
      <c r="N65" s="471"/>
    </row>
    <row r="66" spans="1:14">
      <c r="A66" s="445"/>
      <c r="B66" s="445"/>
      <c r="C66" s="445"/>
      <c r="D66" s="445"/>
      <c r="E66" s="445"/>
      <c r="F66" s="445"/>
      <c r="G66" s="445"/>
      <c r="H66" s="445"/>
      <c r="I66" s="445"/>
      <c r="J66" s="445"/>
      <c r="K66" s="445"/>
      <c r="L66" s="445"/>
      <c r="M66" s="445"/>
      <c r="N66" s="445"/>
    </row>
    <row r="67" spans="1:14" ht="28.5" customHeight="1">
      <c r="A67" s="445"/>
      <c r="B67" s="445"/>
      <c r="C67" s="445"/>
      <c r="D67" s="445"/>
      <c r="E67" s="445"/>
      <c r="F67" s="445"/>
      <c r="G67" s="445"/>
      <c r="H67" s="445"/>
      <c r="I67" s="445"/>
      <c r="J67" s="445"/>
      <c r="K67" s="445"/>
      <c r="L67" s="445"/>
      <c r="M67" s="445"/>
      <c r="N67" s="445"/>
    </row>
    <row r="68" spans="1:14" ht="17.25" customHeight="1">
      <c r="A68" s="445"/>
      <c r="B68" s="445"/>
      <c r="C68" s="445"/>
      <c r="D68" s="445"/>
      <c r="E68" s="445"/>
      <c r="F68" s="445"/>
      <c r="G68" s="445"/>
      <c r="H68" s="445"/>
      <c r="I68" s="445"/>
      <c r="J68" s="445"/>
      <c r="K68" s="445"/>
      <c r="L68" s="445"/>
      <c r="M68" s="445"/>
      <c r="N68" s="445"/>
    </row>
    <row r="69" spans="1:14">
      <c r="B69" s="245"/>
    </row>
  </sheetData>
  <sheetProtection sheet="1" formatCells="0"/>
  <mergeCells count="27">
    <mergeCell ref="B52:K52"/>
    <mergeCell ref="B53:M53"/>
    <mergeCell ref="B54:M54"/>
    <mergeCell ref="A66:N66"/>
    <mergeCell ref="B2:N2"/>
    <mergeCell ref="B3:N3"/>
    <mergeCell ref="B6:C6"/>
    <mergeCell ref="B7:B51"/>
    <mergeCell ref="C7:C19"/>
    <mergeCell ref="N7:N19"/>
    <mergeCell ref="C20:C36"/>
    <mergeCell ref="D20:M20"/>
    <mergeCell ref="N20:N36"/>
    <mergeCell ref="D28:M28"/>
    <mergeCell ref="C37:C51"/>
    <mergeCell ref="N37:N51"/>
    <mergeCell ref="A68:N68"/>
    <mergeCell ref="Q55:V55"/>
    <mergeCell ref="B56:F56"/>
    <mergeCell ref="G56:N56"/>
    <mergeCell ref="B57:M57"/>
    <mergeCell ref="B58:M58"/>
    <mergeCell ref="B59:B65"/>
    <mergeCell ref="C59:M65"/>
    <mergeCell ref="N59:N65"/>
    <mergeCell ref="B55:M55"/>
    <mergeCell ref="A67:N67"/>
  </mergeCells>
  <phoneticPr fontId="8"/>
  <dataValidations count="2">
    <dataValidation type="list" allowBlank="1" showInputMessage="1" showErrorMessage="1" sqref="K2:K3 K37:K50 K21:K27 K29:K35 K69:K1048576 K56" xr:uid="{519E17FC-D4A0-4D90-8E36-D83AFA6930A6}">
      <formula1>$Q$3:$Q$5</formula1>
    </dataValidation>
    <dataValidation type="list" allowBlank="1" showInputMessage="1" showErrorMessage="1" sqref="K7:K18" xr:uid="{BC67306F-5E8A-4FDC-A757-CBEA011D6E0D}">
      <formula1>$Q$3:$Q$4</formula1>
    </dataValidation>
  </dataValidations>
  <pageMargins left="0.7" right="0.7" top="0.75" bottom="0.75" header="0.3" footer="0.3"/>
  <pageSetup paperSize="9" scale="50" orientation="portrait" r:id="rId1"/>
  <headerFooter>
    <oddHeader>&amp;L【機密性○（取扱制限）】</oddHeader>
  </headerFooter>
  <colBreaks count="1" manualBreakCount="1">
    <brk id="14" max="6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4</xdr:col>
                    <xdr:colOff>180975</xdr:colOff>
                    <xdr:row>49</xdr:row>
                    <xdr:rowOff>304800</xdr:rowOff>
                  </from>
                  <to>
                    <xdr:col>5</xdr:col>
                    <xdr:colOff>295275</xdr:colOff>
                    <xdr:row>52</xdr:row>
                    <xdr:rowOff>19050</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4</xdr:col>
                    <xdr:colOff>409575</xdr:colOff>
                    <xdr:row>49</xdr:row>
                    <xdr:rowOff>161925</xdr:rowOff>
                  </from>
                  <to>
                    <xdr:col>4</xdr:col>
                    <xdr:colOff>2247900</xdr:colOff>
                    <xdr:row>52</xdr:row>
                    <xdr:rowOff>0</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4</xdr:col>
                    <xdr:colOff>409575</xdr:colOff>
                    <xdr:row>50</xdr:row>
                    <xdr:rowOff>161925</xdr:rowOff>
                  </from>
                  <to>
                    <xdr:col>4</xdr:col>
                    <xdr:colOff>2247900</xdr:colOff>
                    <xdr:row>52</xdr:row>
                    <xdr:rowOff>180975</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13</xdr:col>
                    <xdr:colOff>180975</xdr:colOff>
                    <xdr:row>48</xdr:row>
                    <xdr:rowOff>304800</xdr:rowOff>
                  </from>
                  <to>
                    <xdr:col>17</xdr:col>
                    <xdr:colOff>704850</xdr:colOff>
                    <xdr:row>51</xdr:row>
                    <xdr:rowOff>28575</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13</xdr:col>
                    <xdr:colOff>409575</xdr:colOff>
                    <xdr:row>48</xdr:row>
                    <xdr:rowOff>161925</xdr:rowOff>
                  </from>
                  <to>
                    <xdr:col>15</xdr:col>
                    <xdr:colOff>590550</xdr:colOff>
                    <xdr:row>50</xdr:row>
                    <xdr:rowOff>152400</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13</xdr:col>
                    <xdr:colOff>409575</xdr:colOff>
                    <xdr:row>49</xdr:row>
                    <xdr:rowOff>161925</xdr:rowOff>
                  </from>
                  <to>
                    <xdr:col>15</xdr:col>
                    <xdr:colOff>590550</xdr:colOff>
                    <xdr:row>52</xdr:row>
                    <xdr:rowOff>0</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4</xdr:col>
                    <xdr:colOff>409575</xdr:colOff>
                    <xdr:row>49</xdr:row>
                    <xdr:rowOff>161925</xdr:rowOff>
                  </from>
                  <to>
                    <xdr:col>4</xdr:col>
                    <xdr:colOff>2495550</xdr:colOff>
                    <xdr:row>52</xdr:row>
                    <xdr:rowOff>0</xdr:rowOff>
                  </to>
                </anchor>
              </controlPr>
            </control>
          </mc:Choice>
        </mc:AlternateContent>
        <mc:AlternateContent xmlns:mc="http://schemas.openxmlformats.org/markup-compatibility/2006">
          <mc:Choice Requires="x14">
            <control shapeId="3080" r:id="rId11" name="Group Box 8">
              <controlPr defaultSize="0" autoFill="0" autoPict="0">
                <anchor moveWithCells="1">
                  <from>
                    <xdr:col>4</xdr:col>
                    <xdr:colOff>409575</xdr:colOff>
                    <xdr:row>50</xdr:row>
                    <xdr:rowOff>161925</xdr:rowOff>
                  </from>
                  <to>
                    <xdr:col>4</xdr:col>
                    <xdr:colOff>2495550</xdr:colOff>
                    <xdr:row>52</xdr:row>
                    <xdr:rowOff>180975</xdr:rowOff>
                  </to>
                </anchor>
              </controlPr>
            </control>
          </mc:Choice>
        </mc:AlternateContent>
        <mc:AlternateContent xmlns:mc="http://schemas.openxmlformats.org/markup-compatibility/2006">
          <mc:Choice Requires="x14">
            <control shapeId="3081" r:id="rId12" name="Group Box 9">
              <controlPr defaultSize="0" autoFill="0" autoPict="0">
                <anchor moveWithCells="1">
                  <from>
                    <xdr:col>6</xdr:col>
                    <xdr:colOff>180975</xdr:colOff>
                    <xdr:row>54</xdr:row>
                    <xdr:rowOff>304800</xdr:rowOff>
                  </from>
                  <to>
                    <xdr:col>13</xdr:col>
                    <xdr:colOff>352425</xdr:colOff>
                    <xdr:row>59</xdr:row>
                    <xdr:rowOff>266700</xdr:rowOff>
                  </to>
                </anchor>
              </controlPr>
            </control>
          </mc:Choice>
        </mc:AlternateContent>
        <mc:AlternateContent xmlns:mc="http://schemas.openxmlformats.org/markup-compatibility/2006">
          <mc:Choice Requires="x14">
            <control shapeId="3082" r:id="rId13" name="Group Box 10">
              <controlPr defaultSize="0" autoFill="0" autoPict="0">
                <anchor moveWithCells="1">
                  <from>
                    <xdr:col>6</xdr:col>
                    <xdr:colOff>409575</xdr:colOff>
                    <xdr:row>54</xdr:row>
                    <xdr:rowOff>161925</xdr:rowOff>
                  </from>
                  <to>
                    <xdr:col>9</xdr:col>
                    <xdr:colOff>323850</xdr:colOff>
                    <xdr:row>58</xdr:row>
                    <xdr:rowOff>66675</xdr:rowOff>
                  </to>
                </anchor>
              </controlPr>
            </control>
          </mc:Choice>
        </mc:AlternateContent>
        <mc:AlternateContent xmlns:mc="http://schemas.openxmlformats.org/markup-compatibility/2006">
          <mc:Choice Requires="x14">
            <control shapeId="3083" r:id="rId14" name="Group Box 11">
              <controlPr defaultSize="0" autoFill="0" autoPict="0">
                <anchor moveWithCells="1">
                  <from>
                    <xdr:col>6</xdr:col>
                    <xdr:colOff>409575</xdr:colOff>
                    <xdr:row>55</xdr:row>
                    <xdr:rowOff>161925</xdr:rowOff>
                  </from>
                  <to>
                    <xdr:col>9</xdr:col>
                    <xdr:colOff>323850</xdr:colOff>
                    <xdr:row>61</xdr:row>
                    <xdr:rowOff>47625</xdr:rowOff>
                  </to>
                </anchor>
              </controlPr>
            </control>
          </mc:Choice>
        </mc:AlternateContent>
        <mc:AlternateContent xmlns:mc="http://schemas.openxmlformats.org/markup-compatibility/2006">
          <mc:Choice Requires="x14">
            <control shapeId="3084" r:id="rId15" name="Group Box 12">
              <controlPr defaultSize="0" autoFill="0" autoPict="0">
                <anchor moveWithCells="1">
                  <from>
                    <xdr:col>16</xdr:col>
                    <xdr:colOff>180975</xdr:colOff>
                    <xdr:row>52</xdr:row>
                    <xdr:rowOff>304800</xdr:rowOff>
                  </from>
                  <to>
                    <xdr:col>20</xdr:col>
                    <xdr:colOff>247650</xdr:colOff>
                    <xdr:row>55</xdr:row>
                    <xdr:rowOff>333375</xdr:rowOff>
                  </to>
                </anchor>
              </controlPr>
            </control>
          </mc:Choice>
        </mc:AlternateContent>
        <mc:AlternateContent xmlns:mc="http://schemas.openxmlformats.org/markup-compatibility/2006">
          <mc:Choice Requires="x14">
            <control shapeId="3085" r:id="rId16" name="Group Box 13">
              <controlPr defaultSize="0" autoFill="0" autoPict="0">
                <anchor moveWithCells="1">
                  <from>
                    <xdr:col>16</xdr:col>
                    <xdr:colOff>409575</xdr:colOff>
                    <xdr:row>52</xdr:row>
                    <xdr:rowOff>161925</xdr:rowOff>
                  </from>
                  <to>
                    <xdr:col>17</xdr:col>
                    <xdr:colOff>161925</xdr:colOff>
                    <xdr:row>54</xdr:row>
                    <xdr:rowOff>323850</xdr:rowOff>
                  </to>
                </anchor>
              </controlPr>
            </control>
          </mc:Choice>
        </mc:AlternateContent>
        <mc:AlternateContent xmlns:mc="http://schemas.openxmlformats.org/markup-compatibility/2006">
          <mc:Choice Requires="x14">
            <control shapeId="3086" r:id="rId17" name="Group Box 14">
              <controlPr defaultSize="0" autoFill="0" autoPict="0">
                <anchor moveWithCells="1">
                  <from>
                    <xdr:col>16</xdr:col>
                    <xdr:colOff>409575</xdr:colOff>
                    <xdr:row>54</xdr:row>
                    <xdr:rowOff>161925</xdr:rowOff>
                  </from>
                  <to>
                    <xdr:col>17</xdr:col>
                    <xdr:colOff>161925</xdr:colOff>
                    <xdr:row>58</xdr:row>
                    <xdr:rowOff>66675</xdr:rowOff>
                  </to>
                </anchor>
              </controlPr>
            </control>
          </mc:Choice>
        </mc:AlternateContent>
        <mc:AlternateContent xmlns:mc="http://schemas.openxmlformats.org/markup-compatibility/2006">
          <mc:Choice Requires="x14">
            <control shapeId="3087" r:id="rId18" name="Option Button 15">
              <controlPr defaultSize="0" autoFill="0" autoLine="0" autoPict="0">
                <anchor moveWithCells="1">
                  <from>
                    <xdr:col>7</xdr:col>
                    <xdr:colOff>390525</xdr:colOff>
                    <xdr:row>55</xdr:row>
                    <xdr:rowOff>9525</xdr:rowOff>
                  </from>
                  <to>
                    <xdr:col>8</xdr:col>
                    <xdr:colOff>123825</xdr:colOff>
                    <xdr:row>56</xdr:row>
                    <xdr:rowOff>9525</xdr:rowOff>
                  </to>
                </anchor>
              </controlPr>
            </control>
          </mc:Choice>
        </mc:AlternateContent>
        <mc:AlternateContent xmlns:mc="http://schemas.openxmlformats.org/markup-compatibility/2006">
          <mc:Choice Requires="x14">
            <control shapeId="3088" r:id="rId19" name="Option Button 16">
              <controlPr defaultSize="0" autoFill="0" autoLine="0" autoPict="0">
                <anchor moveWithCells="1">
                  <from>
                    <xdr:col>11</xdr:col>
                    <xdr:colOff>66675</xdr:colOff>
                    <xdr:row>55</xdr:row>
                    <xdr:rowOff>19050</xdr:rowOff>
                  </from>
                  <to>
                    <xdr:col>11</xdr:col>
                    <xdr:colOff>409575</xdr:colOff>
                    <xdr:row>56</xdr:row>
                    <xdr:rowOff>0</xdr:rowOff>
                  </to>
                </anchor>
              </controlPr>
            </control>
          </mc:Choice>
        </mc:AlternateContent>
        <mc:AlternateContent xmlns:mc="http://schemas.openxmlformats.org/markup-compatibility/2006">
          <mc:Choice Requires="x14">
            <control shapeId="3089" r:id="rId20" name="Group Box 17">
              <controlPr defaultSize="0" autoFill="0" autoPict="0">
                <anchor moveWithCells="1">
                  <from>
                    <xdr:col>6</xdr:col>
                    <xdr:colOff>409575</xdr:colOff>
                    <xdr:row>54</xdr:row>
                    <xdr:rowOff>161925</xdr:rowOff>
                  </from>
                  <to>
                    <xdr:col>10</xdr:col>
                    <xdr:colOff>171450</xdr:colOff>
                    <xdr:row>58</xdr:row>
                    <xdr:rowOff>66675</xdr:rowOff>
                  </to>
                </anchor>
              </controlPr>
            </control>
          </mc:Choice>
        </mc:AlternateContent>
        <mc:AlternateContent xmlns:mc="http://schemas.openxmlformats.org/markup-compatibility/2006">
          <mc:Choice Requires="x14">
            <control shapeId="3090" r:id="rId21" name="Group Box 18">
              <controlPr defaultSize="0" autoFill="0" autoPict="0">
                <anchor moveWithCells="1">
                  <from>
                    <xdr:col>6</xdr:col>
                    <xdr:colOff>409575</xdr:colOff>
                    <xdr:row>55</xdr:row>
                    <xdr:rowOff>161925</xdr:rowOff>
                  </from>
                  <to>
                    <xdr:col>10</xdr:col>
                    <xdr:colOff>171450</xdr:colOff>
                    <xdr:row>61</xdr:row>
                    <xdr:rowOff>47625</xdr:rowOff>
                  </to>
                </anchor>
              </controlPr>
            </control>
          </mc:Choice>
        </mc:AlternateContent>
        <mc:AlternateContent xmlns:mc="http://schemas.openxmlformats.org/markup-compatibility/2006">
          <mc:Choice Requires="x14">
            <control shapeId="3091" r:id="rId22" name="Group Box 19">
              <controlPr defaultSize="0" autoFill="0" autoPict="0">
                <anchor moveWithCells="1">
                  <from>
                    <xdr:col>16</xdr:col>
                    <xdr:colOff>409575</xdr:colOff>
                    <xdr:row>54</xdr:row>
                    <xdr:rowOff>161925</xdr:rowOff>
                  </from>
                  <to>
                    <xdr:col>17</xdr:col>
                    <xdr:colOff>133350</xdr:colOff>
                    <xdr:row>56</xdr:row>
                    <xdr:rowOff>438150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194"/>
  <sheetViews>
    <sheetView showGridLines="0" view="pageBreakPreview" zoomScale="70" zoomScaleNormal="85" zoomScaleSheetLayoutView="70" zoomScalePageLayoutView="55" workbookViewId="0">
      <selection activeCell="G53" sqref="G53"/>
    </sheetView>
  </sheetViews>
  <sheetFormatPr defaultColWidth="9" defaultRowHeight="13.5"/>
  <cols>
    <col min="1" max="1" width="2.25" customWidth="1"/>
    <col min="2" max="2" width="7.25" customWidth="1"/>
    <col min="3" max="3" width="16.5" customWidth="1"/>
    <col min="4" max="4" width="14.125" style="6" customWidth="1"/>
    <col min="5" max="5" width="67.25" customWidth="1"/>
    <col min="6" max="6" width="13.75" style="7" customWidth="1"/>
    <col min="7" max="7" width="10.625" style="8" customWidth="1"/>
    <col min="8" max="8" width="4.625" style="8" customWidth="1"/>
    <col min="9" max="9" width="16.125" style="28" customWidth="1"/>
    <col min="11" max="11" width="4.25" customWidth="1"/>
  </cols>
  <sheetData>
    <row r="1" spans="1:14" s="36" customFormat="1" ht="18" thickBot="1">
      <c r="A1" s="38" t="s">
        <v>258</v>
      </c>
      <c r="D1" s="130"/>
      <c r="F1" s="131"/>
      <c r="G1" s="132"/>
      <c r="H1" s="132"/>
      <c r="I1" s="133" t="s">
        <v>161</v>
      </c>
    </row>
    <row r="2" spans="1:14" ht="21.75" thickBot="1">
      <c r="A2" s="1"/>
      <c r="B2" s="9"/>
      <c r="C2" s="1"/>
      <c r="D2" s="10"/>
      <c r="E2" s="3"/>
      <c r="G2" s="11"/>
      <c r="H2" s="519" t="s">
        <v>142</v>
      </c>
      <c r="I2" s="520"/>
      <c r="J2" s="1"/>
      <c r="K2" s="1"/>
      <c r="L2" s="1"/>
      <c r="M2" s="1"/>
      <c r="N2" s="1"/>
    </row>
    <row r="3" spans="1:14" ht="18.75">
      <c r="A3" s="12"/>
      <c r="B3" s="510" t="s">
        <v>143</v>
      </c>
      <c r="C3" s="510"/>
      <c r="D3" s="510"/>
      <c r="E3" s="510"/>
      <c r="F3" s="510"/>
      <c r="G3" s="510"/>
      <c r="H3" s="510"/>
      <c r="I3" s="510"/>
      <c r="J3" s="1"/>
      <c r="K3" s="1"/>
      <c r="L3" s="1"/>
      <c r="M3" s="1"/>
      <c r="N3" s="1"/>
    </row>
    <row r="4" spans="1:14">
      <c r="A4" s="13"/>
      <c r="B4" s="1"/>
      <c r="C4" s="1"/>
      <c r="D4" s="10"/>
      <c r="E4" s="1"/>
      <c r="G4" s="14"/>
      <c r="H4" s="14"/>
      <c r="I4" s="7"/>
      <c r="J4" s="1"/>
      <c r="K4" s="1"/>
      <c r="L4" s="1"/>
      <c r="M4" s="1"/>
      <c r="N4" s="1"/>
    </row>
    <row r="5" spans="1:14" ht="14.25" thickBot="1">
      <c r="A5" s="13"/>
      <c r="B5" s="15" t="s">
        <v>144</v>
      </c>
      <c r="C5" s="1"/>
      <c r="D5" s="10"/>
      <c r="E5" s="1"/>
      <c r="G5" s="14"/>
      <c r="H5" s="14"/>
      <c r="I5" s="7"/>
      <c r="J5" s="1"/>
      <c r="K5" s="1"/>
      <c r="L5" s="1"/>
      <c r="M5" s="1"/>
      <c r="N5" s="1"/>
    </row>
    <row r="6" spans="1:14" s="16" customFormat="1" ht="21.75" thickBot="1">
      <c r="A6" s="9"/>
      <c r="B6" s="521" t="s">
        <v>71</v>
      </c>
      <c r="C6" s="51" t="s">
        <v>72</v>
      </c>
      <c r="D6" s="52" t="s">
        <v>167</v>
      </c>
      <c r="E6" s="53" t="s">
        <v>73</v>
      </c>
      <c r="F6" s="106" t="s">
        <v>145</v>
      </c>
      <c r="G6" s="55" t="s">
        <v>166</v>
      </c>
      <c r="H6" s="55" t="s">
        <v>137</v>
      </c>
      <c r="I6" s="107" t="s">
        <v>203</v>
      </c>
      <c r="J6" s="9"/>
      <c r="K6" s="9"/>
      <c r="L6" s="9"/>
      <c r="M6" s="9"/>
      <c r="N6" s="9"/>
    </row>
    <row r="7" spans="1:14">
      <c r="A7" s="1"/>
      <c r="B7" s="522"/>
      <c r="C7" s="497" t="s">
        <v>74</v>
      </c>
      <c r="D7" s="499">
        <f>SUM(I7:I14)</f>
        <v>330000</v>
      </c>
      <c r="E7" s="134"/>
      <c r="F7" s="135"/>
      <c r="G7" s="136"/>
      <c r="H7" s="265"/>
      <c r="I7" s="253">
        <f t="shared" ref="I7:I14" si="0">F7*G7</f>
        <v>0</v>
      </c>
      <c r="J7" s="1"/>
      <c r="K7" s="1"/>
      <c r="L7" s="1"/>
      <c r="M7" s="1"/>
      <c r="N7" s="1"/>
    </row>
    <row r="8" spans="1:14">
      <c r="A8" s="1"/>
      <c r="B8" s="522"/>
      <c r="C8" s="497"/>
      <c r="D8" s="500"/>
      <c r="E8" s="137" t="s">
        <v>177</v>
      </c>
      <c r="F8" s="138">
        <v>110000</v>
      </c>
      <c r="G8" s="139">
        <v>1</v>
      </c>
      <c r="H8" s="266"/>
      <c r="I8" s="254">
        <f t="shared" si="0"/>
        <v>110000</v>
      </c>
      <c r="J8" s="1"/>
      <c r="K8" s="1"/>
      <c r="L8" s="1"/>
      <c r="M8" s="1"/>
      <c r="N8" s="1"/>
    </row>
    <row r="9" spans="1:14">
      <c r="A9" s="1"/>
      <c r="B9" s="522"/>
      <c r="C9" s="497"/>
      <c r="D9" s="500"/>
      <c r="E9" s="137" t="s">
        <v>178</v>
      </c>
      <c r="F9" s="138">
        <v>220000</v>
      </c>
      <c r="G9" s="139">
        <v>1</v>
      </c>
      <c r="H9" s="266"/>
      <c r="I9" s="254">
        <f t="shared" si="0"/>
        <v>220000</v>
      </c>
      <c r="J9" s="1"/>
      <c r="K9" s="1"/>
      <c r="L9" s="1"/>
      <c r="M9" s="1"/>
      <c r="N9" s="1"/>
    </row>
    <row r="10" spans="1:14">
      <c r="A10" s="1"/>
      <c r="B10" s="522"/>
      <c r="C10" s="497"/>
      <c r="D10" s="500"/>
      <c r="E10" s="137"/>
      <c r="F10" s="138"/>
      <c r="G10" s="139"/>
      <c r="H10" s="266"/>
      <c r="I10" s="254">
        <f t="shared" si="0"/>
        <v>0</v>
      </c>
      <c r="J10" s="1"/>
      <c r="K10" s="1"/>
      <c r="L10" s="1"/>
      <c r="M10" s="1"/>
      <c r="N10" s="1"/>
    </row>
    <row r="11" spans="1:14">
      <c r="A11" s="1"/>
      <c r="B11" s="522"/>
      <c r="C11" s="497"/>
      <c r="D11" s="500"/>
      <c r="E11" s="137"/>
      <c r="F11" s="138"/>
      <c r="G11" s="139"/>
      <c r="H11" s="266"/>
      <c r="I11" s="254">
        <f t="shared" si="0"/>
        <v>0</v>
      </c>
      <c r="J11" s="1"/>
      <c r="K11" s="1"/>
      <c r="L11" s="1"/>
      <c r="M11" s="1"/>
      <c r="N11" s="1"/>
    </row>
    <row r="12" spans="1:14">
      <c r="A12" s="1"/>
      <c r="B12" s="522"/>
      <c r="C12" s="497"/>
      <c r="D12" s="500"/>
      <c r="E12" s="137"/>
      <c r="F12" s="138"/>
      <c r="G12" s="139"/>
      <c r="H12" s="266"/>
      <c r="I12" s="254">
        <f t="shared" si="0"/>
        <v>0</v>
      </c>
      <c r="J12" s="1"/>
      <c r="K12" s="1"/>
      <c r="L12" s="1"/>
      <c r="M12" s="1"/>
      <c r="N12" s="1"/>
    </row>
    <row r="13" spans="1:14">
      <c r="A13" s="1"/>
      <c r="B13" s="522"/>
      <c r="C13" s="497"/>
      <c r="D13" s="500"/>
      <c r="E13" s="137"/>
      <c r="F13" s="138"/>
      <c r="G13" s="139"/>
      <c r="H13" s="266"/>
      <c r="I13" s="254">
        <f t="shared" si="0"/>
        <v>0</v>
      </c>
      <c r="J13" s="1"/>
      <c r="K13" s="1"/>
      <c r="L13" s="1"/>
      <c r="M13" s="1"/>
      <c r="N13" s="1"/>
    </row>
    <row r="14" spans="1:14" ht="14.25" thickBot="1">
      <c r="A14" s="1"/>
      <c r="B14" s="522"/>
      <c r="C14" s="497"/>
      <c r="D14" s="500"/>
      <c r="E14" s="141"/>
      <c r="F14" s="142"/>
      <c r="G14" s="143"/>
      <c r="H14" s="267"/>
      <c r="I14" s="255">
        <f t="shared" si="0"/>
        <v>0</v>
      </c>
      <c r="J14" s="1"/>
      <c r="K14" s="1"/>
      <c r="L14" s="1"/>
      <c r="M14" s="1"/>
      <c r="N14" s="1"/>
    </row>
    <row r="15" spans="1:14" ht="15" thickTop="1" thickBot="1">
      <c r="A15" s="1"/>
      <c r="B15" s="522"/>
      <c r="C15" s="498"/>
      <c r="D15" s="501"/>
      <c r="E15" s="57"/>
      <c r="F15" s="58"/>
      <c r="G15" s="59"/>
      <c r="H15" s="268"/>
      <c r="I15" s="256">
        <f>SUM(I7:I14)</f>
        <v>330000</v>
      </c>
      <c r="J15" s="1"/>
      <c r="K15" s="1"/>
      <c r="L15" s="1"/>
      <c r="M15" s="1"/>
      <c r="N15" s="1"/>
    </row>
    <row r="16" spans="1:14">
      <c r="A16" s="1"/>
      <c r="B16" s="522"/>
      <c r="C16" s="496" t="s">
        <v>75</v>
      </c>
      <c r="D16" s="499">
        <f>SUM(I16:I20)</f>
        <v>0</v>
      </c>
      <c r="E16" s="114"/>
      <c r="F16" s="145"/>
      <c r="G16" s="146"/>
      <c r="H16" s="269"/>
      <c r="I16" s="253">
        <f>F16*G16</f>
        <v>0</v>
      </c>
      <c r="J16" s="1"/>
      <c r="K16" s="1"/>
      <c r="L16" s="1"/>
      <c r="M16" s="1"/>
      <c r="N16" s="1"/>
    </row>
    <row r="17" spans="1:14">
      <c r="A17" s="1"/>
      <c r="B17" s="522"/>
      <c r="C17" s="497"/>
      <c r="D17" s="500"/>
      <c r="E17" s="137"/>
      <c r="F17" s="138"/>
      <c r="G17" s="139"/>
      <c r="H17" s="266"/>
      <c r="I17" s="254">
        <f>F17*G17</f>
        <v>0</v>
      </c>
      <c r="J17" s="1"/>
      <c r="K17" s="1"/>
      <c r="L17" s="1"/>
      <c r="M17" s="1"/>
      <c r="N17" s="1"/>
    </row>
    <row r="18" spans="1:14">
      <c r="A18" s="1"/>
      <c r="B18" s="522"/>
      <c r="C18" s="497"/>
      <c r="D18" s="500"/>
      <c r="E18" s="137"/>
      <c r="F18" s="138"/>
      <c r="G18" s="139"/>
      <c r="H18" s="266"/>
      <c r="I18" s="254">
        <f>F18*G18</f>
        <v>0</v>
      </c>
      <c r="J18" s="1"/>
      <c r="K18" s="1"/>
      <c r="L18" s="1"/>
      <c r="M18" s="1"/>
      <c r="N18" s="1"/>
    </row>
    <row r="19" spans="1:14">
      <c r="A19" s="1"/>
      <c r="B19" s="522"/>
      <c r="C19" s="497"/>
      <c r="D19" s="500"/>
      <c r="E19" s="137"/>
      <c r="F19" s="138"/>
      <c r="G19" s="139"/>
      <c r="H19" s="266"/>
      <c r="I19" s="254">
        <f>F19*G19</f>
        <v>0</v>
      </c>
      <c r="J19" s="1"/>
      <c r="K19" s="1"/>
      <c r="L19" s="1"/>
      <c r="M19" s="1"/>
      <c r="N19" s="1"/>
    </row>
    <row r="20" spans="1:14" ht="14.25" thickBot="1">
      <c r="A20" s="1"/>
      <c r="B20" s="522"/>
      <c r="C20" s="497"/>
      <c r="D20" s="500"/>
      <c r="E20" s="141"/>
      <c r="F20" s="142"/>
      <c r="G20" s="143"/>
      <c r="H20" s="267"/>
      <c r="I20" s="255">
        <f>F20*G20</f>
        <v>0</v>
      </c>
      <c r="J20" s="1"/>
      <c r="K20" s="1"/>
      <c r="L20" s="1"/>
      <c r="M20" s="1"/>
      <c r="N20" s="1"/>
    </row>
    <row r="21" spans="1:14" ht="15" thickTop="1" thickBot="1">
      <c r="A21" s="1"/>
      <c r="B21" s="522"/>
      <c r="C21" s="498"/>
      <c r="D21" s="501"/>
      <c r="E21" s="57"/>
      <c r="F21" s="58"/>
      <c r="G21" s="59"/>
      <c r="H21" s="268"/>
      <c r="I21" s="256">
        <f>SUM(I16:I20)</f>
        <v>0</v>
      </c>
      <c r="J21" s="1"/>
      <c r="K21" s="1"/>
      <c r="L21" s="1"/>
      <c r="M21" s="1"/>
      <c r="N21" s="1"/>
    </row>
    <row r="22" spans="1:14">
      <c r="A22" s="1"/>
      <c r="B22" s="522"/>
      <c r="C22" s="496" t="s">
        <v>76</v>
      </c>
      <c r="D22" s="499">
        <f>SUM(I22:I26)</f>
        <v>2500000</v>
      </c>
      <c r="E22" s="134"/>
      <c r="F22" s="145"/>
      <c r="G22" s="147"/>
      <c r="H22" s="269"/>
      <c r="I22" s="253">
        <f>F22</f>
        <v>0</v>
      </c>
      <c r="J22" s="1"/>
      <c r="K22" s="1"/>
      <c r="L22" s="1"/>
      <c r="M22" s="1"/>
      <c r="N22" s="1"/>
    </row>
    <row r="23" spans="1:14">
      <c r="A23" s="1"/>
      <c r="B23" s="522"/>
      <c r="C23" s="497"/>
      <c r="D23" s="500"/>
      <c r="E23" s="137" t="s">
        <v>253</v>
      </c>
      <c r="F23" s="138">
        <v>2500000</v>
      </c>
      <c r="G23" s="140"/>
      <c r="H23" s="266"/>
      <c r="I23" s="254">
        <f>F23</f>
        <v>2500000</v>
      </c>
      <c r="J23" s="1"/>
      <c r="K23" s="1"/>
      <c r="L23" s="1"/>
      <c r="M23" s="1"/>
      <c r="N23" s="1"/>
    </row>
    <row r="24" spans="1:14">
      <c r="A24" s="1"/>
      <c r="B24" s="522"/>
      <c r="C24" s="497"/>
      <c r="D24" s="500"/>
      <c r="E24" s="137"/>
      <c r="F24" s="138"/>
      <c r="G24" s="140"/>
      <c r="H24" s="266"/>
      <c r="I24" s="254">
        <f>F24</f>
        <v>0</v>
      </c>
      <c r="J24" s="1"/>
      <c r="K24" s="1"/>
      <c r="L24" s="1"/>
      <c r="M24" s="1"/>
      <c r="N24" s="1"/>
    </row>
    <row r="25" spans="1:14">
      <c r="A25" s="1"/>
      <c r="B25" s="522"/>
      <c r="C25" s="497"/>
      <c r="D25" s="500"/>
      <c r="E25" s="137"/>
      <c r="F25" s="138"/>
      <c r="G25" s="140"/>
      <c r="H25" s="266"/>
      <c r="I25" s="254">
        <f>F25</f>
        <v>0</v>
      </c>
      <c r="J25" s="1"/>
      <c r="K25" s="1"/>
      <c r="L25" s="1"/>
      <c r="M25" s="1"/>
      <c r="N25" s="1"/>
    </row>
    <row r="26" spans="1:14" ht="14.25" thickBot="1">
      <c r="A26" s="1"/>
      <c r="B26" s="522"/>
      <c r="C26" s="497"/>
      <c r="D26" s="500"/>
      <c r="E26" s="141"/>
      <c r="F26" s="142"/>
      <c r="G26" s="144"/>
      <c r="H26" s="267"/>
      <c r="I26" s="255">
        <f>F26</f>
        <v>0</v>
      </c>
      <c r="J26" s="1"/>
      <c r="K26" s="1"/>
      <c r="L26" s="1"/>
      <c r="M26" s="1"/>
      <c r="N26" s="1"/>
    </row>
    <row r="27" spans="1:14" ht="15" thickTop="1" thickBot="1">
      <c r="A27" s="1"/>
      <c r="B27" s="522"/>
      <c r="C27" s="498"/>
      <c r="D27" s="501"/>
      <c r="E27" s="57"/>
      <c r="F27" s="58"/>
      <c r="G27" s="59"/>
      <c r="H27" s="268"/>
      <c r="I27" s="256">
        <f>SUM(I22:I26)</f>
        <v>2500000</v>
      </c>
      <c r="J27" s="1"/>
      <c r="K27" s="1"/>
      <c r="L27" s="1"/>
      <c r="M27" s="1"/>
      <c r="N27" s="1"/>
    </row>
    <row r="28" spans="1:14">
      <c r="A28" s="1"/>
      <c r="B28" s="522"/>
      <c r="C28" s="496" t="s">
        <v>77</v>
      </c>
      <c r="D28" s="499">
        <f>SUM(I28:I32)</f>
        <v>0</v>
      </c>
      <c r="E28" s="134"/>
      <c r="F28" s="145"/>
      <c r="G28" s="146"/>
      <c r="H28" s="269"/>
      <c r="I28" s="253">
        <f>F28*G28</f>
        <v>0</v>
      </c>
      <c r="J28" s="1"/>
      <c r="K28" s="1"/>
      <c r="L28" s="1"/>
      <c r="M28" s="1"/>
      <c r="N28" s="1"/>
    </row>
    <row r="29" spans="1:14">
      <c r="A29" s="1"/>
      <c r="B29" s="522"/>
      <c r="C29" s="497"/>
      <c r="D29" s="500"/>
      <c r="E29" s="137"/>
      <c r="F29" s="138"/>
      <c r="G29" s="139"/>
      <c r="H29" s="266"/>
      <c r="I29" s="254">
        <f>F29*G29</f>
        <v>0</v>
      </c>
      <c r="J29" s="1"/>
      <c r="K29" s="1"/>
      <c r="L29" s="1"/>
      <c r="M29" s="1"/>
      <c r="N29" s="1"/>
    </row>
    <row r="30" spans="1:14">
      <c r="A30" s="1"/>
      <c r="B30" s="522"/>
      <c r="C30" s="497"/>
      <c r="D30" s="500"/>
      <c r="E30" s="137"/>
      <c r="F30" s="138"/>
      <c r="G30" s="139"/>
      <c r="H30" s="266"/>
      <c r="I30" s="254">
        <f>F30*G30</f>
        <v>0</v>
      </c>
      <c r="J30" s="1"/>
      <c r="K30" s="1"/>
      <c r="L30" s="1"/>
      <c r="M30" s="1"/>
      <c r="N30" s="1"/>
    </row>
    <row r="31" spans="1:14">
      <c r="A31" s="1"/>
      <c r="B31" s="522"/>
      <c r="C31" s="497"/>
      <c r="D31" s="500"/>
      <c r="E31" s="137"/>
      <c r="F31" s="138"/>
      <c r="G31" s="139"/>
      <c r="H31" s="266"/>
      <c r="I31" s="254">
        <f>F31*G31</f>
        <v>0</v>
      </c>
      <c r="J31" s="1"/>
      <c r="K31" s="1"/>
      <c r="L31" s="1"/>
      <c r="M31" s="1"/>
      <c r="N31" s="1"/>
    </row>
    <row r="32" spans="1:14" ht="14.25" thickBot="1">
      <c r="A32" s="1"/>
      <c r="B32" s="522"/>
      <c r="C32" s="497"/>
      <c r="D32" s="500"/>
      <c r="E32" s="141"/>
      <c r="F32" s="142"/>
      <c r="G32" s="143"/>
      <c r="H32" s="267"/>
      <c r="I32" s="255">
        <f>F32*G32</f>
        <v>0</v>
      </c>
      <c r="J32" s="1"/>
      <c r="K32" s="1"/>
      <c r="L32" s="1"/>
      <c r="M32" s="1"/>
      <c r="N32" s="1"/>
    </row>
    <row r="33" spans="1:14" ht="15" thickTop="1" thickBot="1">
      <c r="A33" s="1"/>
      <c r="B33" s="522"/>
      <c r="C33" s="498"/>
      <c r="D33" s="501"/>
      <c r="E33" s="57"/>
      <c r="F33" s="58"/>
      <c r="G33" s="59"/>
      <c r="H33" s="268"/>
      <c r="I33" s="256">
        <f>SUM(I28:I32)</f>
        <v>0</v>
      </c>
      <c r="J33" s="1"/>
      <c r="K33" s="1"/>
      <c r="L33" s="1"/>
      <c r="M33" s="1"/>
      <c r="N33" s="1"/>
    </row>
    <row r="34" spans="1:14">
      <c r="A34" s="1"/>
      <c r="B34" s="522"/>
      <c r="C34" s="524" t="s">
        <v>169</v>
      </c>
      <c r="D34" s="499">
        <f>SUM(I34:I38)</f>
        <v>0</v>
      </c>
      <c r="E34" s="134"/>
      <c r="F34" s="145"/>
      <c r="G34" s="146"/>
      <c r="H34" s="269"/>
      <c r="I34" s="253">
        <f>F34*G34</f>
        <v>0</v>
      </c>
      <c r="J34" s="1"/>
      <c r="K34" s="1"/>
      <c r="L34" s="1"/>
      <c r="M34" s="1"/>
      <c r="N34" s="1"/>
    </row>
    <row r="35" spans="1:14">
      <c r="A35" s="1"/>
      <c r="B35" s="522"/>
      <c r="C35" s="525"/>
      <c r="D35" s="500"/>
      <c r="E35" s="137"/>
      <c r="F35" s="138"/>
      <c r="G35" s="139"/>
      <c r="H35" s="266"/>
      <c r="I35" s="254">
        <f>F35*G35</f>
        <v>0</v>
      </c>
      <c r="J35" s="1"/>
      <c r="K35" s="1"/>
      <c r="L35" s="1"/>
      <c r="M35" s="1"/>
      <c r="N35" s="1"/>
    </row>
    <row r="36" spans="1:14">
      <c r="A36" s="1"/>
      <c r="B36" s="522"/>
      <c r="C36" s="525"/>
      <c r="D36" s="500"/>
      <c r="E36" s="137"/>
      <c r="F36" s="138"/>
      <c r="G36" s="139"/>
      <c r="H36" s="266"/>
      <c r="I36" s="254">
        <f>F36*G36</f>
        <v>0</v>
      </c>
      <c r="J36" s="1"/>
      <c r="K36" s="1"/>
      <c r="L36" s="1"/>
      <c r="M36" s="1"/>
      <c r="N36" s="1"/>
    </row>
    <row r="37" spans="1:14">
      <c r="A37" s="1"/>
      <c r="B37" s="522"/>
      <c r="C37" s="525"/>
      <c r="D37" s="500"/>
      <c r="E37" s="137"/>
      <c r="F37" s="138"/>
      <c r="G37" s="139"/>
      <c r="H37" s="266"/>
      <c r="I37" s="254">
        <f>F37*G37</f>
        <v>0</v>
      </c>
      <c r="J37" s="1"/>
      <c r="K37" s="1"/>
      <c r="L37" s="1"/>
      <c r="M37" s="1"/>
      <c r="N37" s="1"/>
    </row>
    <row r="38" spans="1:14" ht="14.25" thickBot="1">
      <c r="A38" s="1"/>
      <c r="B38" s="522"/>
      <c r="C38" s="525"/>
      <c r="D38" s="500"/>
      <c r="E38" s="141"/>
      <c r="F38" s="142"/>
      <c r="G38" s="143"/>
      <c r="H38" s="267"/>
      <c r="I38" s="255">
        <f>F38*G38</f>
        <v>0</v>
      </c>
      <c r="J38" s="1"/>
      <c r="K38" s="1"/>
      <c r="L38" s="1"/>
      <c r="M38" s="1"/>
      <c r="N38" s="1"/>
    </row>
    <row r="39" spans="1:14" ht="15" thickTop="1" thickBot="1">
      <c r="A39" s="1"/>
      <c r="B39" s="522"/>
      <c r="C39" s="526"/>
      <c r="D39" s="501"/>
      <c r="E39" s="57"/>
      <c r="F39" s="58"/>
      <c r="G39" s="59"/>
      <c r="H39" s="268"/>
      <c r="I39" s="256">
        <f>SUM(I34:I38)</f>
        <v>0</v>
      </c>
      <c r="J39" s="1"/>
      <c r="K39" s="1"/>
      <c r="L39" s="1"/>
      <c r="M39" s="1"/>
      <c r="N39" s="1"/>
    </row>
    <row r="40" spans="1:14">
      <c r="A40" s="1"/>
      <c r="B40" s="522"/>
      <c r="C40" s="507" t="s">
        <v>157</v>
      </c>
      <c r="D40" s="499">
        <f>SUM(I40:I44)</f>
        <v>0</v>
      </c>
      <c r="E40" s="134"/>
      <c r="F40" s="145"/>
      <c r="G40" s="146"/>
      <c r="H40" s="269"/>
      <c r="I40" s="253">
        <f>F40*G40</f>
        <v>0</v>
      </c>
      <c r="J40" s="1"/>
      <c r="K40" s="1"/>
      <c r="L40" s="1"/>
      <c r="M40" s="1"/>
      <c r="N40" s="1"/>
    </row>
    <row r="41" spans="1:14">
      <c r="A41" s="1"/>
      <c r="B41" s="522"/>
      <c r="C41" s="497"/>
      <c r="D41" s="500"/>
      <c r="E41" s="137"/>
      <c r="F41" s="138"/>
      <c r="G41" s="139"/>
      <c r="H41" s="266"/>
      <c r="I41" s="254">
        <f>F41*G41</f>
        <v>0</v>
      </c>
      <c r="J41" s="1"/>
      <c r="K41" s="1"/>
      <c r="L41" s="1"/>
      <c r="M41" s="1"/>
      <c r="N41" s="1"/>
    </row>
    <row r="42" spans="1:14">
      <c r="A42" s="1"/>
      <c r="B42" s="522"/>
      <c r="C42" s="497"/>
      <c r="D42" s="500"/>
      <c r="E42" s="137"/>
      <c r="F42" s="138"/>
      <c r="G42" s="139"/>
      <c r="H42" s="266"/>
      <c r="I42" s="254">
        <f>F42*G42</f>
        <v>0</v>
      </c>
      <c r="J42" s="1"/>
      <c r="K42" s="1"/>
      <c r="L42" s="1"/>
      <c r="M42" s="1"/>
      <c r="N42" s="1"/>
    </row>
    <row r="43" spans="1:14">
      <c r="A43" s="1"/>
      <c r="B43" s="522"/>
      <c r="C43" s="497"/>
      <c r="D43" s="500"/>
      <c r="E43" s="137"/>
      <c r="F43" s="138"/>
      <c r="G43" s="139"/>
      <c r="H43" s="266"/>
      <c r="I43" s="254">
        <f>F43*G43</f>
        <v>0</v>
      </c>
      <c r="J43" s="1"/>
      <c r="K43" s="1"/>
      <c r="L43" s="1"/>
      <c r="M43" s="1"/>
      <c r="N43" s="1"/>
    </row>
    <row r="44" spans="1:14" ht="14.25" thickBot="1">
      <c r="A44" s="1"/>
      <c r="B44" s="522"/>
      <c r="C44" s="497"/>
      <c r="D44" s="500"/>
      <c r="E44" s="141"/>
      <c r="F44" s="142"/>
      <c r="G44" s="143"/>
      <c r="H44" s="267"/>
      <c r="I44" s="255">
        <f>F44*G44</f>
        <v>0</v>
      </c>
      <c r="J44" s="1"/>
      <c r="K44" s="1"/>
      <c r="L44" s="1"/>
      <c r="M44" s="1"/>
      <c r="N44" s="1"/>
    </row>
    <row r="45" spans="1:14" ht="15" thickTop="1" thickBot="1">
      <c r="A45" s="1"/>
      <c r="B45" s="522"/>
      <c r="C45" s="497"/>
      <c r="D45" s="501"/>
      <c r="E45" s="57"/>
      <c r="F45" s="58"/>
      <c r="G45" s="59"/>
      <c r="H45" s="268"/>
      <c r="I45" s="256">
        <f>SUM(I40:I44)</f>
        <v>0</v>
      </c>
      <c r="J45" s="1"/>
      <c r="K45" s="1"/>
      <c r="L45" s="1"/>
      <c r="M45" s="1"/>
      <c r="N45" s="1"/>
    </row>
    <row r="46" spans="1:14">
      <c r="A46" s="1"/>
      <c r="B46" s="522"/>
      <c r="C46" s="496" t="s">
        <v>168</v>
      </c>
      <c r="D46" s="500">
        <f>SUM(D7:D45)</f>
        <v>2830000</v>
      </c>
      <c r="E46" s="527"/>
      <c r="F46" s="529">
        <f>I15+I21+I27+I33+I39+I45</f>
        <v>2830000</v>
      </c>
      <c r="G46" s="530"/>
      <c r="H46" s="530"/>
      <c r="I46" s="531"/>
      <c r="J46" s="1"/>
      <c r="K46" s="1"/>
      <c r="L46" s="1"/>
      <c r="M46" s="1"/>
      <c r="N46" s="1"/>
    </row>
    <row r="47" spans="1:14" ht="14.25" thickBot="1">
      <c r="A47" s="1"/>
      <c r="B47" s="522"/>
      <c r="C47" s="498"/>
      <c r="D47" s="501"/>
      <c r="E47" s="528"/>
      <c r="F47" s="532"/>
      <c r="G47" s="533"/>
      <c r="H47" s="533"/>
      <c r="I47" s="534"/>
      <c r="J47" s="1"/>
      <c r="K47" s="1"/>
      <c r="L47" s="1"/>
      <c r="M47" s="1"/>
      <c r="N47" s="1"/>
    </row>
    <row r="48" spans="1:14">
      <c r="A48" s="1"/>
      <c r="B48" s="522"/>
      <c r="C48" s="496" t="s">
        <v>78</v>
      </c>
      <c r="D48" s="499">
        <f>D142-D46</f>
        <v>44200</v>
      </c>
      <c r="E48" s="535"/>
      <c r="F48" s="536"/>
      <c r="G48" s="536"/>
      <c r="H48" s="536"/>
      <c r="I48" s="537"/>
      <c r="J48" s="1"/>
      <c r="K48" s="1"/>
      <c r="L48" s="1"/>
      <c r="M48" s="1"/>
      <c r="N48" s="1"/>
    </row>
    <row r="49" spans="1:14" ht="14.25" thickBot="1">
      <c r="A49" s="1"/>
      <c r="B49" s="522"/>
      <c r="C49" s="498"/>
      <c r="D49" s="501"/>
      <c r="E49" s="538"/>
      <c r="F49" s="539"/>
      <c r="G49" s="539"/>
      <c r="H49" s="539"/>
      <c r="I49" s="540"/>
      <c r="J49" s="1"/>
      <c r="K49" s="1"/>
      <c r="L49" s="1"/>
      <c r="M49" s="1"/>
      <c r="N49" s="1"/>
    </row>
    <row r="50" spans="1:14" ht="19.149999999999999" customHeight="1">
      <c r="A50" s="1"/>
      <c r="B50" s="522"/>
      <c r="C50" s="511" t="s">
        <v>254</v>
      </c>
      <c r="D50" s="508">
        <f>SUM(D46,D48)</f>
        <v>2874200</v>
      </c>
      <c r="E50" s="515"/>
      <c r="F50" s="516"/>
      <c r="G50" s="516"/>
      <c r="H50" s="516"/>
      <c r="I50" s="513" t="str">
        <f>IF(D50=D142,"〇","不一致")</f>
        <v>〇</v>
      </c>
      <c r="J50" s="1"/>
      <c r="K50" s="1"/>
      <c r="L50" s="1"/>
      <c r="M50" s="1"/>
      <c r="N50" s="1"/>
    </row>
    <row r="51" spans="1:14" ht="22.15" customHeight="1" thickBot="1">
      <c r="A51" s="1"/>
      <c r="B51" s="523"/>
      <c r="C51" s="512"/>
      <c r="D51" s="509"/>
      <c r="E51" s="517"/>
      <c r="F51" s="518"/>
      <c r="G51" s="518"/>
      <c r="H51" s="518"/>
      <c r="I51" s="514"/>
      <c r="J51" s="1"/>
      <c r="K51" s="1"/>
      <c r="L51" s="1"/>
      <c r="M51" s="1"/>
      <c r="N51" s="1"/>
    </row>
    <row r="52" spans="1:14">
      <c r="A52" s="1"/>
      <c r="B52" s="17" t="s">
        <v>255</v>
      </c>
      <c r="C52" s="18"/>
      <c r="D52" s="19"/>
      <c r="E52" s="20"/>
      <c r="F52" s="21"/>
      <c r="G52" s="22"/>
      <c r="H52" s="22"/>
      <c r="I52" s="21"/>
      <c r="J52" s="1"/>
      <c r="K52" s="1"/>
      <c r="L52" s="1"/>
      <c r="M52" s="1"/>
      <c r="N52" s="1"/>
    </row>
    <row r="53" spans="1:14">
      <c r="A53" s="1"/>
      <c r="B53" s="17" t="s">
        <v>200</v>
      </c>
      <c r="C53" s="18"/>
      <c r="D53" s="19"/>
      <c r="E53" s="20"/>
      <c r="F53" s="21"/>
      <c r="G53" s="22"/>
      <c r="H53" s="22"/>
      <c r="I53" s="21"/>
      <c r="J53" s="1"/>
      <c r="K53" s="1"/>
      <c r="L53" s="1"/>
      <c r="M53" s="1"/>
      <c r="N53" s="1"/>
    </row>
    <row r="54" spans="1:14">
      <c r="A54" s="1"/>
      <c r="B54" s="24"/>
      <c r="C54" s="18"/>
      <c r="D54" s="19"/>
      <c r="E54" s="23"/>
      <c r="F54" s="25"/>
      <c r="G54" s="25"/>
      <c r="H54" s="25"/>
      <c r="I54" s="25"/>
      <c r="J54" s="1"/>
      <c r="K54" s="1"/>
      <c r="L54" s="1"/>
      <c r="M54" s="1"/>
      <c r="N54" s="1"/>
    </row>
    <row r="55" spans="1:14">
      <c r="A55" s="1"/>
      <c r="B55" s="24"/>
      <c r="C55" s="18"/>
      <c r="D55" s="19"/>
      <c r="E55" s="23"/>
      <c r="F55" s="25"/>
      <c r="G55" s="25"/>
      <c r="H55" s="25"/>
      <c r="I55" s="25"/>
      <c r="J55" s="1"/>
      <c r="K55" s="1"/>
      <c r="L55" s="1"/>
      <c r="M55" s="1"/>
      <c r="N55" s="1"/>
    </row>
    <row r="56" spans="1:14" ht="18" thickBot="1">
      <c r="A56" s="38" t="s">
        <v>258</v>
      </c>
      <c r="B56" s="24"/>
      <c r="C56" s="18"/>
      <c r="D56" s="19"/>
      <c r="E56" s="23"/>
      <c r="F56" s="25"/>
      <c r="G56" s="25"/>
      <c r="H56" s="25"/>
      <c r="I56" s="133" t="s">
        <v>162</v>
      </c>
      <c r="J56" s="1"/>
      <c r="K56" s="1"/>
      <c r="L56" s="1"/>
      <c r="M56" s="1"/>
      <c r="N56" s="1"/>
    </row>
    <row r="57" spans="1:14" ht="21.75" thickBot="1">
      <c r="A57" s="1"/>
      <c r="B57" s="9"/>
      <c r="C57" s="1"/>
      <c r="D57" s="10"/>
      <c r="E57" s="3"/>
      <c r="G57" s="11"/>
      <c r="H57" s="519" t="s">
        <v>142</v>
      </c>
      <c r="I57" s="520"/>
      <c r="J57" s="1"/>
      <c r="K57" s="1"/>
      <c r="L57" s="1"/>
      <c r="M57" s="1"/>
      <c r="N57" s="1"/>
    </row>
    <row r="58" spans="1:14" ht="19.5" thickBot="1">
      <c r="A58" s="12"/>
      <c r="B58" s="510" t="s">
        <v>146</v>
      </c>
      <c r="C58" s="510"/>
      <c r="D58" s="510"/>
      <c r="E58" s="510"/>
      <c r="F58" s="510"/>
      <c r="G58" s="510"/>
      <c r="H58" s="510"/>
      <c r="I58" s="510"/>
      <c r="J58" s="1"/>
      <c r="K58" s="1"/>
      <c r="L58" s="1"/>
      <c r="M58" s="1"/>
      <c r="N58" s="1"/>
    </row>
    <row r="59" spans="1:14" ht="21.75" customHeight="1" thickBot="1">
      <c r="A59" s="1"/>
      <c r="B59" s="504" t="s">
        <v>79</v>
      </c>
      <c r="C59" s="60" t="s">
        <v>80</v>
      </c>
      <c r="D59" s="61" t="s">
        <v>167</v>
      </c>
      <c r="E59" s="62" t="s">
        <v>81</v>
      </c>
      <c r="F59" s="54" t="s">
        <v>136</v>
      </c>
      <c r="G59" s="55" t="s">
        <v>166</v>
      </c>
      <c r="H59" s="55" t="s">
        <v>137</v>
      </c>
      <c r="I59" s="56"/>
      <c r="J59" s="1"/>
      <c r="K59" s="1"/>
      <c r="L59" s="1"/>
      <c r="M59" s="1"/>
      <c r="N59" s="1"/>
    </row>
    <row r="60" spans="1:14">
      <c r="A60" s="1"/>
      <c r="B60" s="505"/>
      <c r="C60" s="507" t="s">
        <v>156</v>
      </c>
      <c r="D60" s="499">
        <f>SUM(I60:I69)</f>
        <v>990000</v>
      </c>
      <c r="E60" s="134"/>
      <c r="F60" s="135"/>
      <c r="G60" s="148"/>
      <c r="H60" s="270"/>
      <c r="I60" s="253">
        <f t="shared" ref="I60:I69" si="1">F60*G60</f>
        <v>0</v>
      </c>
      <c r="J60" s="1"/>
      <c r="K60" s="1"/>
      <c r="L60" s="1"/>
      <c r="M60" s="1"/>
      <c r="N60" s="1"/>
    </row>
    <row r="61" spans="1:14">
      <c r="A61" s="1"/>
      <c r="B61" s="505"/>
      <c r="C61" s="497"/>
      <c r="D61" s="500"/>
      <c r="E61" s="137" t="s">
        <v>186</v>
      </c>
      <c r="F61" s="149">
        <v>990000</v>
      </c>
      <c r="G61" s="150">
        <v>1</v>
      </c>
      <c r="H61" s="271"/>
      <c r="I61" s="254">
        <f t="shared" si="1"/>
        <v>990000</v>
      </c>
      <c r="J61" s="1"/>
      <c r="K61" s="1"/>
      <c r="L61" s="1"/>
      <c r="M61" s="1"/>
      <c r="N61" s="1"/>
    </row>
    <row r="62" spans="1:14">
      <c r="A62" s="1"/>
      <c r="B62" s="505"/>
      <c r="C62" s="497"/>
      <c r="D62" s="500"/>
      <c r="E62" s="137"/>
      <c r="F62" s="149"/>
      <c r="G62" s="150"/>
      <c r="H62" s="271"/>
      <c r="I62" s="254">
        <f t="shared" si="1"/>
        <v>0</v>
      </c>
      <c r="J62" s="1"/>
      <c r="K62" s="1"/>
      <c r="L62" s="1"/>
      <c r="M62" s="1"/>
      <c r="N62" s="1"/>
    </row>
    <row r="63" spans="1:14">
      <c r="A63" s="1"/>
      <c r="B63" s="505"/>
      <c r="C63" s="497"/>
      <c r="D63" s="500"/>
      <c r="E63" s="137"/>
      <c r="F63" s="149"/>
      <c r="G63" s="150"/>
      <c r="H63" s="271"/>
      <c r="I63" s="254">
        <f t="shared" si="1"/>
        <v>0</v>
      </c>
      <c r="J63" s="1"/>
      <c r="K63" s="1"/>
      <c r="L63" s="1"/>
      <c r="M63" s="1"/>
      <c r="N63" s="1"/>
    </row>
    <row r="64" spans="1:14">
      <c r="A64" s="1"/>
      <c r="B64" s="505"/>
      <c r="C64" s="497"/>
      <c r="D64" s="500"/>
      <c r="E64" s="137"/>
      <c r="F64" s="149"/>
      <c r="G64" s="150"/>
      <c r="H64" s="271"/>
      <c r="I64" s="254">
        <f t="shared" si="1"/>
        <v>0</v>
      </c>
      <c r="J64" s="1"/>
      <c r="K64" s="1"/>
      <c r="L64" s="1"/>
      <c r="M64" s="1"/>
      <c r="N64" s="1"/>
    </row>
    <row r="65" spans="1:14">
      <c r="A65" s="1"/>
      <c r="B65" s="505"/>
      <c r="C65" s="497"/>
      <c r="D65" s="500"/>
      <c r="E65" s="137"/>
      <c r="F65" s="138"/>
      <c r="G65" s="139"/>
      <c r="H65" s="266"/>
      <c r="I65" s="254">
        <f t="shared" si="1"/>
        <v>0</v>
      </c>
      <c r="J65" s="1"/>
      <c r="K65" s="1"/>
      <c r="L65" s="1"/>
      <c r="M65" s="1"/>
      <c r="N65" s="1"/>
    </row>
    <row r="66" spans="1:14">
      <c r="A66" s="1"/>
      <c r="B66" s="505"/>
      <c r="C66" s="497"/>
      <c r="D66" s="500"/>
      <c r="E66" s="137"/>
      <c r="F66" s="138"/>
      <c r="G66" s="139"/>
      <c r="H66" s="266"/>
      <c r="I66" s="254">
        <f t="shared" si="1"/>
        <v>0</v>
      </c>
      <c r="J66" s="1"/>
      <c r="K66" s="1"/>
      <c r="L66" s="1"/>
      <c r="M66" s="1"/>
      <c r="N66" s="1"/>
    </row>
    <row r="67" spans="1:14">
      <c r="A67" s="1"/>
      <c r="B67" s="505"/>
      <c r="C67" s="497"/>
      <c r="D67" s="500"/>
      <c r="E67" s="137"/>
      <c r="F67" s="138"/>
      <c r="G67" s="139"/>
      <c r="H67" s="266"/>
      <c r="I67" s="254">
        <f t="shared" si="1"/>
        <v>0</v>
      </c>
      <c r="J67" s="1"/>
      <c r="K67" s="1"/>
      <c r="L67" s="1"/>
      <c r="M67" s="1"/>
      <c r="N67" s="1"/>
    </row>
    <row r="68" spans="1:14">
      <c r="A68" s="1"/>
      <c r="B68" s="505"/>
      <c r="C68" s="497"/>
      <c r="D68" s="500"/>
      <c r="E68" s="137"/>
      <c r="F68" s="138"/>
      <c r="G68" s="139"/>
      <c r="H68" s="266"/>
      <c r="I68" s="254">
        <f t="shared" si="1"/>
        <v>0</v>
      </c>
      <c r="J68" s="1"/>
      <c r="K68" s="1"/>
      <c r="L68" s="1"/>
      <c r="M68" s="1"/>
      <c r="N68" s="1"/>
    </row>
    <row r="69" spans="1:14" ht="14.25" thickBot="1">
      <c r="A69" s="1"/>
      <c r="B69" s="505"/>
      <c r="C69" s="497"/>
      <c r="D69" s="500"/>
      <c r="E69" s="141"/>
      <c r="F69" s="142"/>
      <c r="G69" s="143"/>
      <c r="H69" s="267"/>
      <c r="I69" s="255">
        <f t="shared" si="1"/>
        <v>0</v>
      </c>
      <c r="J69" s="1"/>
      <c r="K69" s="1"/>
      <c r="L69" s="1"/>
      <c r="M69" s="1"/>
      <c r="N69" s="1"/>
    </row>
    <row r="70" spans="1:14" ht="15" thickTop="1" thickBot="1">
      <c r="A70" s="1"/>
      <c r="B70" s="505"/>
      <c r="C70" s="498"/>
      <c r="D70" s="501"/>
      <c r="E70" s="57"/>
      <c r="F70" s="58"/>
      <c r="G70" s="59"/>
      <c r="H70" s="268"/>
      <c r="I70" s="256">
        <f>SUM(I60:I69)</f>
        <v>990000</v>
      </c>
      <c r="J70" s="1"/>
      <c r="K70" s="1"/>
      <c r="L70" s="1"/>
      <c r="M70" s="1"/>
      <c r="N70" s="1"/>
    </row>
    <row r="71" spans="1:14">
      <c r="A71" s="1"/>
      <c r="B71" s="505"/>
      <c r="C71" s="496" t="s">
        <v>149</v>
      </c>
      <c r="D71" s="499">
        <f>SUM(I71:I80)</f>
        <v>605300</v>
      </c>
      <c r="E71" s="155" t="s">
        <v>138</v>
      </c>
      <c r="F71" s="158"/>
      <c r="G71" s="161"/>
      <c r="H71" s="273"/>
      <c r="I71" s="253">
        <f t="shared" ref="I71:I74" si="2">F71*G71</f>
        <v>0</v>
      </c>
      <c r="J71" s="1"/>
      <c r="K71" s="1"/>
      <c r="L71" s="1"/>
      <c r="M71" s="1"/>
      <c r="N71" s="1"/>
    </row>
    <row r="72" spans="1:14">
      <c r="A72" s="1"/>
      <c r="B72" s="505"/>
      <c r="C72" s="497"/>
      <c r="D72" s="500"/>
      <c r="E72" s="137" t="s">
        <v>180</v>
      </c>
      <c r="F72" s="138">
        <v>100000</v>
      </c>
      <c r="G72" s="139">
        <v>1</v>
      </c>
      <c r="H72" s="274"/>
      <c r="I72" s="254">
        <f t="shared" si="2"/>
        <v>100000</v>
      </c>
      <c r="J72" s="1"/>
      <c r="K72" s="1"/>
      <c r="L72" s="1"/>
      <c r="M72" s="1"/>
      <c r="N72" s="1"/>
    </row>
    <row r="73" spans="1:14">
      <c r="A73" s="1"/>
      <c r="B73" s="505"/>
      <c r="C73" s="497"/>
      <c r="D73" s="500"/>
      <c r="E73" s="137" t="s">
        <v>181</v>
      </c>
      <c r="F73" s="138">
        <v>100000</v>
      </c>
      <c r="G73" s="139">
        <v>1</v>
      </c>
      <c r="H73" s="274"/>
      <c r="I73" s="254">
        <f t="shared" si="2"/>
        <v>100000</v>
      </c>
      <c r="J73" s="1"/>
      <c r="K73" s="1"/>
      <c r="L73" s="1"/>
      <c r="M73" s="1"/>
      <c r="N73" s="1"/>
    </row>
    <row r="74" spans="1:14">
      <c r="A74" s="1"/>
      <c r="B74" s="505"/>
      <c r="C74" s="497"/>
      <c r="D74" s="500"/>
      <c r="E74" s="137"/>
      <c r="F74" s="138"/>
      <c r="G74" s="139"/>
      <c r="H74" s="274"/>
      <c r="I74" s="254">
        <f t="shared" si="2"/>
        <v>0</v>
      </c>
      <c r="J74" s="1"/>
      <c r="K74" s="1"/>
      <c r="L74" s="1"/>
      <c r="M74" s="1"/>
      <c r="N74" s="1"/>
    </row>
    <row r="75" spans="1:14">
      <c r="A75" s="1"/>
      <c r="B75" s="505"/>
      <c r="C75" s="497"/>
      <c r="D75" s="500"/>
      <c r="E75" s="156"/>
      <c r="F75" s="159"/>
      <c r="G75" s="162"/>
      <c r="H75" s="275"/>
      <c r="I75" s="262">
        <f>F75*G75</f>
        <v>0</v>
      </c>
      <c r="J75" s="1"/>
      <c r="K75" s="1"/>
      <c r="L75" s="1"/>
      <c r="M75" s="1"/>
      <c r="N75" s="1"/>
    </row>
    <row r="76" spans="1:14">
      <c r="A76" s="1"/>
      <c r="B76" s="505"/>
      <c r="C76" s="497"/>
      <c r="D76" s="500"/>
      <c r="E76" s="157" t="s">
        <v>158</v>
      </c>
      <c r="F76" s="160"/>
      <c r="G76" s="163"/>
      <c r="H76" s="275"/>
      <c r="I76" s="263">
        <f>F76*G76*H76</f>
        <v>0</v>
      </c>
      <c r="J76" s="1"/>
      <c r="K76" s="1"/>
      <c r="L76" s="1"/>
      <c r="M76" s="1"/>
      <c r="N76" s="1"/>
    </row>
    <row r="77" spans="1:14">
      <c r="A77" s="1"/>
      <c r="B77" s="505"/>
      <c r="C77" s="497"/>
      <c r="D77" s="500"/>
      <c r="E77" s="137" t="s">
        <v>182</v>
      </c>
      <c r="F77" s="138">
        <v>270200</v>
      </c>
      <c r="G77" s="139">
        <v>1</v>
      </c>
      <c r="H77" s="275"/>
      <c r="I77" s="254">
        <f>F77*G77</f>
        <v>270200</v>
      </c>
      <c r="J77" s="1"/>
      <c r="K77" s="1"/>
      <c r="L77" s="1"/>
      <c r="M77" s="1"/>
      <c r="N77" s="1"/>
    </row>
    <row r="78" spans="1:14">
      <c r="A78" s="1"/>
      <c r="B78" s="505"/>
      <c r="C78" s="497"/>
      <c r="D78" s="500"/>
      <c r="E78" s="137" t="s">
        <v>183</v>
      </c>
      <c r="F78" s="138">
        <v>135100</v>
      </c>
      <c r="G78" s="139">
        <v>1</v>
      </c>
      <c r="H78" s="275"/>
      <c r="I78" s="254">
        <f>F78*G78</f>
        <v>135100</v>
      </c>
      <c r="J78" s="1"/>
      <c r="K78" s="1"/>
      <c r="L78" s="1"/>
      <c r="M78" s="1"/>
      <c r="N78" s="1"/>
    </row>
    <row r="79" spans="1:14">
      <c r="A79" s="1"/>
      <c r="B79" s="505"/>
      <c r="C79" s="497"/>
      <c r="D79" s="500"/>
      <c r="E79" s="137"/>
      <c r="F79" s="138"/>
      <c r="G79" s="139"/>
      <c r="H79" s="275"/>
      <c r="I79" s="254">
        <f>F79*G79*H79</f>
        <v>0</v>
      </c>
      <c r="J79" s="1"/>
      <c r="K79" s="1"/>
      <c r="L79" s="1"/>
      <c r="M79" s="1"/>
      <c r="N79" s="1"/>
    </row>
    <row r="80" spans="1:14" ht="14.25" thickBot="1">
      <c r="A80" s="1"/>
      <c r="B80" s="505"/>
      <c r="C80" s="497"/>
      <c r="D80" s="500"/>
      <c r="E80" s="141"/>
      <c r="F80" s="142"/>
      <c r="G80" s="143"/>
      <c r="H80" s="275"/>
      <c r="I80" s="255">
        <f>F80*G80*H80</f>
        <v>0</v>
      </c>
      <c r="J80" s="1"/>
      <c r="K80" s="1"/>
      <c r="L80" s="1"/>
      <c r="M80" s="1"/>
      <c r="N80" s="1"/>
    </row>
    <row r="81" spans="1:14" ht="15" thickTop="1" thickBot="1">
      <c r="A81" s="1"/>
      <c r="B81" s="505"/>
      <c r="C81" s="498"/>
      <c r="D81" s="501"/>
      <c r="E81" s="57"/>
      <c r="F81" s="154"/>
      <c r="G81" s="59"/>
      <c r="H81" s="272"/>
      <c r="I81" s="256">
        <f>SUM(I71:I80)</f>
        <v>605300</v>
      </c>
      <c r="J81" s="1"/>
      <c r="K81" s="1"/>
      <c r="L81" s="1"/>
      <c r="M81" s="1"/>
      <c r="N81" s="1"/>
    </row>
    <row r="82" spans="1:14">
      <c r="A82" s="1"/>
      <c r="B82" s="505"/>
      <c r="C82" s="496" t="s">
        <v>147</v>
      </c>
      <c r="D82" s="499">
        <f>SUM(I82:I91)</f>
        <v>540000</v>
      </c>
      <c r="E82" s="151"/>
      <c r="F82" s="152"/>
      <c r="G82" s="153"/>
      <c r="H82" s="270"/>
      <c r="I82" s="253">
        <f t="shared" ref="I82:I91" si="3">F82*G82</f>
        <v>0</v>
      </c>
      <c r="J82" s="1"/>
      <c r="K82" s="1"/>
      <c r="L82" s="1"/>
      <c r="M82" s="1"/>
      <c r="N82" s="1"/>
    </row>
    <row r="83" spans="1:14">
      <c r="A83" s="1"/>
      <c r="B83" s="505"/>
      <c r="C83" s="497"/>
      <c r="D83" s="500"/>
      <c r="E83" s="137" t="s">
        <v>179</v>
      </c>
      <c r="F83" s="138">
        <v>540000</v>
      </c>
      <c r="G83" s="139">
        <v>1</v>
      </c>
      <c r="H83" s="271"/>
      <c r="I83" s="254">
        <f t="shared" si="3"/>
        <v>540000</v>
      </c>
      <c r="J83" s="1"/>
      <c r="K83" s="1"/>
      <c r="L83" s="1"/>
      <c r="M83" s="1"/>
      <c r="N83" s="1"/>
    </row>
    <row r="84" spans="1:14">
      <c r="A84" s="1"/>
      <c r="B84" s="505"/>
      <c r="C84" s="497"/>
      <c r="D84" s="500"/>
      <c r="E84" s="137"/>
      <c r="F84" s="138"/>
      <c r="G84" s="139"/>
      <c r="H84" s="271"/>
      <c r="I84" s="254">
        <f t="shared" si="3"/>
        <v>0</v>
      </c>
      <c r="J84" s="1"/>
      <c r="K84" s="1"/>
      <c r="L84" s="1"/>
      <c r="M84" s="1"/>
      <c r="N84" s="1"/>
    </row>
    <row r="85" spans="1:14">
      <c r="A85" s="1"/>
      <c r="B85" s="505"/>
      <c r="C85" s="497"/>
      <c r="D85" s="500"/>
      <c r="E85" s="137"/>
      <c r="F85" s="138"/>
      <c r="G85" s="139"/>
      <c r="H85" s="271"/>
      <c r="I85" s="254">
        <f t="shared" si="3"/>
        <v>0</v>
      </c>
      <c r="J85" s="1"/>
      <c r="K85" s="1"/>
      <c r="L85" s="1"/>
      <c r="M85" s="1"/>
      <c r="N85" s="1"/>
    </row>
    <row r="86" spans="1:14">
      <c r="A86" s="1"/>
      <c r="B86" s="505"/>
      <c r="C86" s="497"/>
      <c r="D86" s="500"/>
      <c r="E86" s="137"/>
      <c r="F86" s="138"/>
      <c r="G86" s="139"/>
      <c r="H86" s="271"/>
      <c r="I86" s="254">
        <f t="shared" si="3"/>
        <v>0</v>
      </c>
      <c r="J86" s="1"/>
      <c r="K86" s="1"/>
      <c r="L86" s="1"/>
      <c r="M86" s="1"/>
      <c r="N86" s="1"/>
    </row>
    <row r="87" spans="1:14">
      <c r="A87" s="1"/>
      <c r="B87" s="505"/>
      <c r="C87" s="497"/>
      <c r="D87" s="500"/>
      <c r="E87" s="137"/>
      <c r="F87" s="138"/>
      <c r="G87" s="139"/>
      <c r="H87" s="266"/>
      <c r="I87" s="254">
        <f t="shared" si="3"/>
        <v>0</v>
      </c>
      <c r="J87" s="1"/>
      <c r="K87" s="1"/>
      <c r="L87" s="1"/>
      <c r="M87" s="1"/>
      <c r="N87" s="1"/>
    </row>
    <row r="88" spans="1:14">
      <c r="A88" s="1"/>
      <c r="B88" s="505"/>
      <c r="C88" s="497"/>
      <c r="D88" s="500"/>
      <c r="E88" s="137"/>
      <c r="F88" s="138"/>
      <c r="G88" s="139"/>
      <c r="H88" s="266"/>
      <c r="I88" s="254">
        <f t="shared" si="3"/>
        <v>0</v>
      </c>
      <c r="J88" s="1"/>
      <c r="K88" s="1"/>
      <c r="L88" s="1"/>
      <c r="M88" s="1"/>
      <c r="N88" s="1"/>
    </row>
    <row r="89" spans="1:14">
      <c r="A89" s="1"/>
      <c r="B89" s="505"/>
      <c r="C89" s="497"/>
      <c r="D89" s="500"/>
      <c r="E89" s="137"/>
      <c r="F89" s="138"/>
      <c r="G89" s="139"/>
      <c r="H89" s="266"/>
      <c r="I89" s="254">
        <f t="shared" si="3"/>
        <v>0</v>
      </c>
      <c r="J89" s="1"/>
      <c r="K89" s="1"/>
      <c r="L89" s="1"/>
      <c r="M89" s="1"/>
      <c r="N89" s="1"/>
    </row>
    <row r="90" spans="1:14">
      <c r="A90" s="1"/>
      <c r="B90" s="505"/>
      <c r="C90" s="497"/>
      <c r="D90" s="500"/>
      <c r="E90" s="137"/>
      <c r="F90" s="138"/>
      <c r="G90" s="139"/>
      <c r="H90" s="266"/>
      <c r="I90" s="254">
        <f t="shared" si="3"/>
        <v>0</v>
      </c>
      <c r="J90" s="1"/>
      <c r="K90" s="1"/>
      <c r="L90" s="1"/>
      <c r="M90" s="1"/>
      <c r="N90" s="1"/>
    </row>
    <row r="91" spans="1:14" ht="14.25" thickBot="1">
      <c r="A91" s="1"/>
      <c r="B91" s="505"/>
      <c r="C91" s="497"/>
      <c r="D91" s="500"/>
      <c r="E91" s="141"/>
      <c r="F91" s="142"/>
      <c r="G91" s="143"/>
      <c r="H91" s="267"/>
      <c r="I91" s="255">
        <f t="shared" si="3"/>
        <v>0</v>
      </c>
      <c r="J91" s="1"/>
      <c r="K91" s="1"/>
      <c r="L91" s="1"/>
      <c r="M91" s="1"/>
      <c r="N91" s="1"/>
    </row>
    <row r="92" spans="1:14" ht="15" thickTop="1" thickBot="1">
      <c r="A92" s="1"/>
      <c r="B92" s="505"/>
      <c r="C92" s="498"/>
      <c r="D92" s="501"/>
      <c r="E92" s="57"/>
      <c r="F92" s="58"/>
      <c r="G92" s="59"/>
      <c r="H92" s="268"/>
      <c r="I92" s="256">
        <f>SUM(I82:I91)</f>
        <v>540000</v>
      </c>
      <c r="J92" s="1"/>
      <c r="K92" s="1"/>
      <c r="L92" s="1"/>
      <c r="M92" s="1"/>
      <c r="N92" s="1"/>
    </row>
    <row r="93" spans="1:14" ht="13.5" customHeight="1">
      <c r="A93" s="1"/>
      <c r="B93" s="505"/>
      <c r="C93" s="496" t="s">
        <v>150</v>
      </c>
      <c r="D93" s="499">
        <f>SUM(I93:I98)</f>
        <v>688900</v>
      </c>
      <c r="E93" s="63"/>
      <c r="F93" s="64"/>
      <c r="G93" s="65"/>
      <c r="H93" s="276"/>
      <c r="I93" s="264">
        <f t="shared" ref="I93:I98" si="4">F93*G93</f>
        <v>0</v>
      </c>
      <c r="J93" s="1"/>
      <c r="K93" s="1"/>
      <c r="L93" s="1"/>
      <c r="M93" s="1"/>
      <c r="N93" s="1"/>
    </row>
    <row r="94" spans="1:14">
      <c r="A94" s="1"/>
      <c r="B94" s="505"/>
      <c r="C94" s="497"/>
      <c r="D94" s="500"/>
      <c r="E94" s="151" t="s">
        <v>184</v>
      </c>
      <c r="F94" s="152">
        <v>200000</v>
      </c>
      <c r="G94" s="153">
        <v>3</v>
      </c>
      <c r="H94" s="277"/>
      <c r="I94" s="263">
        <f t="shared" si="4"/>
        <v>600000</v>
      </c>
      <c r="J94" s="1"/>
      <c r="K94" s="1"/>
      <c r="L94" s="1"/>
      <c r="M94" s="1"/>
      <c r="N94" s="1"/>
    </row>
    <row r="95" spans="1:14">
      <c r="A95" s="1"/>
      <c r="B95" s="505"/>
      <c r="C95" s="497"/>
      <c r="D95" s="500"/>
      <c r="E95" s="137" t="s">
        <v>184</v>
      </c>
      <c r="F95" s="138">
        <v>88900</v>
      </c>
      <c r="G95" s="139">
        <v>1</v>
      </c>
      <c r="H95" s="271"/>
      <c r="I95" s="254">
        <f t="shared" si="4"/>
        <v>88900</v>
      </c>
      <c r="J95" s="1"/>
      <c r="K95" s="1"/>
      <c r="L95" s="1"/>
      <c r="M95" s="1"/>
      <c r="N95" s="1"/>
    </row>
    <row r="96" spans="1:14">
      <c r="A96" s="1"/>
      <c r="B96" s="505"/>
      <c r="C96" s="497"/>
      <c r="D96" s="500"/>
      <c r="E96" s="137"/>
      <c r="F96" s="138"/>
      <c r="G96" s="139"/>
      <c r="H96" s="271"/>
      <c r="I96" s="254">
        <f t="shared" si="4"/>
        <v>0</v>
      </c>
      <c r="J96" s="1"/>
      <c r="K96" s="1"/>
      <c r="L96" s="1"/>
      <c r="M96" s="1"/>
      <c r="N96" s="1"/>
    </row>
    <row r="97" spans="1:14">
      <c r="A97" s="1"/>
      <c r="B97" s="505"/>
      <c r="C97" s="497"/>
      <c r="D97" s="500"/>
      <c r="E97" s="137"/>
      <c r="F97" s="138"/>
      <c r="G97" s="139"/>
      <c r="H97" s="271"/>
      <c r="I97" s="254">
        <f t="shared" si="4"/>
        <v>0</v>
      </c>
      <c r="J97" s="1"/>
      <c r="K97" s="1"/>
      <c r="L97" s="1"/>
      <c r="M97" s="1"/>
      <c r="N97" s="1"/>
    </row>
    <row r="98" spans="1:14" ht="14.25" thickBot="1">
      <c r="A98" s="1"/>
      <c r="B98" s="505"/>
      <c r="C98" s="497"/>
      <c r="D98" s="500"/>
      <c r="E98" s="141"/>
      <c r="F98" s="142"/>
      <c r="G98" s="143"/>
      <c r="H98" s="267"/>
      <c r="I98" s="255">
        <f t="shared" si="4"/>
        <v>0</v>
      </c>
      <c r="J98" s="1"/>
      <c r="K98" s="1"/>
      <c r="L98" s="1"/>
      <c r="M98" s="1"/>
      <c r="N98" s="1"/>
    </row>
    <row r="99" spans="1:14" ht="15" thickTop="1" thickBot="1">
      <c r="A99" s="1"/>
      <c r="B99" s="505"/>
      <c r="C99" s="498"/>
      <c r="D99" s="501"/>
      <c r="E99" s="57"/>
      <c r="F99" s="58"/>
      <c r="G99" s="59"/>
      <c r="H99" s="268"/>
      <c r="I99" s="256">
        <f>SUM(I93:I98)</f>
        <v>688900</v>
      </c>
      <c r="J99" s="1"/>
      <c r="K99" s="1"/>
      <c r="L99" s="1"/>
      <c r="M99" s="1"/>
      <c r="N99" s="1"/>
    </row>
    <row r="100" spans="1:14">
      <c r="A100" s="1"/>
      <c r="B100" s="505"/>
      <c r="C100" s="496" t="s">
        <v>151</v>
      </c>
      <c r="D100" s="499">
        <f>SUM(I100:I105)</f>
        <v>50000</v>
      </c>
      <c r="E100" s="134"/>
      <c r="F100" s="135"/>
      <c r="G100" s="148"/>
      <c r="H100" s="270"/>
      <c r="I100" s="253">
        <f t="shared" ref="I100:I105" si="5">F100*G100</f>
        <v>0</v>
      </c>
      <c r="J100" s="1"/>
      <c r="K100" s="1"/>
      <c r="L100" s="1"/>
      <c r="M100" s="1"/>
      <c r="N100" s="1"/>
    </row>
    <row r="101" spans="1:14">
      <c r="A101" s="1"/>
      <c r="B101" s="505"/>
      <c r="C101" s="497"/>
      <c r="D101" s="500"/>
      <c r="E101" s="137" t="s">
        <v>185</v>
      </c>
      <c r="F101" s="138">
        <v>50000</v>
      </c>
      <c r="G101" s="139">
        <v>1</v>
      </c>
      <c r="H101" s="271"/>
      <c r="I101" s="254">
        <f t="shared" si="5"/>
        <v>50000</v>
      </c>
      <c r="J101" s="1"/>
      <c r="K101" s="1"/>
      <c r="L101" s="1"/>
      <c r="M101" s="1"/>
      <c r="N101" s="1"/>
    </row>
    <row r="102" spans="1:14">
      <c r="A102" s="1"/>
      <c r="B102" s="505"/>
      <c r="C102" s="497"/>
      <c r="D102" s="500"/>
      <c r="E102" s="137"/>
      <c r="F102" s="138"/>
      <c r="G102" s="139"/>
      <c r="H102" s="271"/>
      <c r="I102" s="254">
        <f t="shared" si="5"/>
        <v>0</v>
      </c>
      <c r="J102" s="1"/>
      <c r="K102" s="1"/>
      <c r="L102" s="1"/>
      <c r="M102" s="1"/>
      <c r="N102" s="1"/>
    </row>
    <row r="103" spans="1:14">
      <c r="A103" s="1"/>
      <c r="B103" s="505"/>
      <c r="C103" s="497"/>
      <c r="D103" s="500"/>
      <c r="E103" s="137"/>
      <c r="F103" s="138"/>
      <c r="G103" s="139"/>
      <c r="H103" s="271"/>
      <c r="I103" s="254">
        <f t="shared" si="5"/>
        <v>0</v>
      </c>
      <c r="J103" s="1"/>
      <c r="K103" s="1"/>
      <c r="L103" s="1"/>
      <c r="M103" s="1"/>
      <c r="N103" s="1"/>
    </row>
    <row r="104" spans="1:14">
      <c r="A104" s="1"/>
      <c r="B104" s="505"/>
      <c r="C104" s="497"/>
      <c r="D104" s="500"/>
      <c r="E104" s="137"/>
      <c r="F104" s="138"/>
      <c r="G104" s="139"/>
      <c r="H104" s="271"/>
      <c r="I104" s="254">
        <f t="shared" si="5"/>
        <v>0</v>
      </c>
      <c r="J104" s="1"/>
      <c r="K104" s="1"/>
      <c r="L104" s="1"/>
      <c r="M104" s="1"/>
      <c r="N104" s="1"/>
    </row>
    <row r="105" spans="1:14" ht="14.25" thickBot="1">
      <c r="A105" s="1"/>
      <c r="B105" s="505"/>
      <c r="C105" s="497"/>
      <c r="D105" s="500"/>
      <c r="E105" s="141"/>
      <c r="F105" s="142"/>
      <c r="G105" s="143"/>
      <c r="H105" s="267"/>
      <c r="I105" s="255">
        <f t="shared" si="5"/>
        <v>0</v>
      </c>
      <c r="J105" s="1"/>
      <c r="K105" s="1"/>
      <c r="L105" s="1"/>
      <c r="M105" s="1"/>
      <c r="N105" s="1"/>
    </row>
    <row r="106" spans="1:14" ht="15" thickTop="1" thickBot="1">
      <c r="A106" s="1"/>
      <c r="B106" s="505"/>
      <c r="C106" s="498"/>
      <c r="D106" s="501"/>
      <c r="E106" s="57"/>
      <c r="F106" s="58"/>
      <c r="G106" s="59"/>
      <c r="H106" s="268"/>
      <c r="I106" s="256">
        <f>SUM(I100:I105)</f>
        <v>50000</v>
      </c>
      <c r="J106" s="1"/>
      <c r="K106" s="1"/>
      <c r="L106" s="1"/>
      <c r="M106" s="1"/>
      <c r="N106" s="1"/>
    </row>
    <row r="107" spans="1:14">
      <c r="A107" s="1"/>
      <c r="B107" s="505"/>
      <c r="C107" s="496" t="s">
        <v>152</v>
      </c>
      <c r="D107" s="499">
        <f>SUM(I107:I112)</f>
        <v>0</v>
      </c>
      <c r="E107" s="134"/>
      <c r="F107" s="135"/>
      <c r="G107" s="148"/>
      <c r="H107" s="270"/>
      <c r="I107" s="253">
        <f t="shared" ref="I107:I112" si="6">F107*G107</f>
        <v>0</v>
      </c>
      <c r="J107" s="1"/>
      <c r="K107" s="1"/>
      <c r="L107" s="1"/>
      <c r="M107" s="1"/>
      <c r="N107" s="1"/>
    </row>
    <row r="108" spans="1:14">
      <c r="A108" s="1"/>
      <c r="B108" s="505"/>
      <c r="C108" s="497"/>
      <c r="D108" s="500"/>
      <c r="E108" s="137"/>
      <c r="F108" s="138"/>
      <c r="G108" s="139"/>
      <c r="H108" s="271"/>
      <c r="I108" s="254">
        <f t="shared" si="6"/>
        <v>0</v>
      </c>
      <c r="J108" s="1"/>
      <c r="K108" s="1"/>
      <c r="L108" s="1"/>
      <c r="M108" s="1"/>
      <c r="N108" s="1"/>
    </row>
    <row r="109" spans="1:14">
      <c r="A109" s="1"/>
      <c r="B109" s="505"/>
      <c r="C109" s="497"/>
      <c r="D109" s="500"/>
      <c r="E109" s="137"/>
      <c r="F109" s="138"/>
      <c r="G109" s="139"/>
      <c r="H109" s="271"/>
      <c r="I109" s="254">
        <f t="shared" si="6"/>
        <v>0</v>
      </c>
      <c r="J109" s="1"/>
      <c r="K109" s="1"/>
      <c r="L109" s="1"/>
      <c r="M109" s="1"/>
      <c r="N109" s="1"/>
    </row>
    <row r="110" spans="1:14">
      <c r="A110" s="1"/>
      <c r="B110" s="505"/>
      <c r="C110" s="497"/>
      <c r="D110" s="500"/>
      <c r="E110" s="137"/>
      <c r="F110" s="138"/>
      <c r="G110" s="139"/>
      <c r="H110" s="271"/>
      <c r="I110" s="254">
        <f t="shared" si="6"/>
        <v>0</v>
      </c>
      <c r="J110" s="1"/>
      <c r="K110" s="1"/>
      <c r="L110" s="1"/>
      <c r="M110" s="1"/>
      <c r="N110" s="1"/>
    </row>
    <row r="111" spans="1:14">
      <c r="A111" s="1"/>
      <c r="B111" s="505"/>
      <c r="C111" s="497"/>
      <c r="D111" s="500"/>
      <c r="E111" s="137"/>
      <c r="F111" s="138"/>
      <c r="G111" s="139"/>
      <c r="H111" s="271"/>
      <c r="I111" s="254">
        <f t="shared" si="6"/>
        <v>0</v>
      </c>
      <c r="J111" s="1"/>
      <c r="K111" s="1"/>
      <c r="L111" s="1"/>
      <c r="M111" s="1"/>
      <c r="N111" s="1"/>
    </row>
    <row r="112" spans="1:14" ht="14.25" thickBot="1">
      <c r="A112" s="1"/>
      <c r="B112" s="505"/>
      <c r="C112" s="497"/>
      <c r="D112" s="500"/>
      <c r="E112" s="141"/>
      <c r="F112" s="142"/>
      <c r="G112" s="143"/>
      <c r="H112" s="267"/>
      <c r="I112" s="255">
        <f t="shared" si="6"/>
        <v>0</v>
      </c>
      <c r="J112" s="1"/>
      <c r="K112" s="1"/>
      <c r="L112" s="1"/>
      <c r="M112" s="1"/>
      <c r="N112" s="1"/>
    </row>
    <row r="113" spans="1:14" ht="15" thickTop="1" thickBot="1">
      <c r="A113" s="1"/>
      <c r="B113" s="505"/>
      <c r="C113" s="498"/>
      <c r="D113" s="501"/>
      <c r="E113" s="57"/>
      <c r="F113" s="58"/>
      <c r="G113" s="59"/>
      <c r="H113" s="268"/>
      <c r="I113" s="256">
        <f>SUM(I107:I112)</f>
        <v>0</v>
      </c>
      <c r="J113" s="1"/>
      <c r="K113" s="1"/>
      <c r="L113" s="1"/>
      <c r="M113" s="1"/>
      <c r="N113" s="1"/>
    </row>
    <row r="114" spans="1:14">
      <c r="A114" s="1"/>
      <c r="B114" s="505"/>
      <c r="C114" s="496" t="s">
        <v>153</v>
      </c>
      <c r="D114" s="499">
        <f>SUM(I114:I119)</f>
        <v>0</v>
      </c>
      <c r="E114" s="134"/>
      <c r="F114" s="135"/>
      <c r="G114" s="148"/>
      <c r="H114" s="270"/>
      <c r="I114" s="253">
        <f t="shared" ref="I114:I119" si="7">F114*G114</f>
        <v>0</v>
      </c>
      <c r="J114" s="1"/>
      <c r="K114" s="1"/>
      <c r="L114" s="1"/>
      <c r="M114" s="1"/>
      <c r="N114" s="1"/>
    </row>
    <row r="115" spans="1:14">
      <c r="A115" s="1"/>
      <c r="B115" s="505"/>
      <c r="C115" s="497"/>
      <c r="D115" s="500"/>
      <c r="E115" s="137"/>
      <c r="F115" s="138"/>
      <c r="G115" s="139"/>
      <c r="H115" s="271"/>
      <c r="I115" s="254">
        <f t="shared" si="7"/>
        <v>0</v>
      </c>
      <c r="J115" s="1"/>
      <c r="K115" s="1"/>
      <c r="L115" s="1"/>
      <c r="M115" s="1"/>
      <c r="N115" s="1"/>
    </row>
    <row r="116" spans="1:14">
      <c r="A116" s="1"/>
      <c r="B116" s="505"/>
      <c r="C116" s="497"/>
      <c r="D116" s="500"/>
      <c r="E116" s="137"/>
      <c r="F116" s="138"/>
      <c r="G116" s="139"/>
      <c r="H116" s="271"/>
      <c r="I116" s="254">
        <f t="shared" si="7"/>
        <v>0</v>
      </c>
      <c r="J116" s="1"/>
      <c r="K116" s="1"/>
      <c r="L116" s="1"/>
      <c r="M116" s="1"/>
      <c r="N116" s="1"/>
    </row>
    <row r="117" spans="1:14">
      <c r="A117" s="1"/>
      <c r="B117" s="505"/>
      <c r="C117" s="497"/>
      <c r="D117" s="500"/>
      <c r="E117" s="137"/>
      <c r="F117" s="138"/>
      <c r="G117" s="139"/>
      <c r="H117" s="271"/>
      <c r="I117" s="254">
        <f t="shared" si="7"/>
        <v>0</v>
      </c>
      <c r="J117" s="1"/>
      <c r="K117" s="1"/>
      <c r="L117" s="1"/>
      <c r="M117" s="1"/>
      <c r="N117" s="1"/>
    </row>
    <row r="118" spans="1:14">
      <c r="A118" s="1"/>
      <c r="B118" s="505"/>
      <c r="C118" s="497"/>
      <c r="D118" s="500"/>
      <c r="E118" s="137"/>
      <c r="F118" s="138"/>
      <c r="G118" s="139"/>
      <c r="H118" s="271"/>
      <c r="I118" s="254">
        <f t="shared" si="7"/>
        <v>0</v>
      </c>
      <c r="J118" s="1"/>
      <c r="K118" s="1"/>
      <c r="L118" s="1"/>
      <c r="M118" s="1"/>
      <c r="N118" s="1"/>
    </row>
    <row r="119" spans="1:14" ht="14.25" thickBot="1">
      <c r="A119" s="1"/>
      <c r="B119" s="505"/>
      <c r="C119" s="497"/>
      <c r="D119" s="500"/>
      <c r="E119" s="141"/>
      <c r="F119" s="142"/>
      <c r="G119" s="143"/>
      <c r="H119" s="267"/>
      <c r="I119" s="255">
        <f t="shared" si="7"/>
        <v>0</v>
      </c>
      <c r="J119" s="1"/>
      <c r="K119" s="1"/>
      <c r="L119" s="1"/>
      <c r="M119" s="1"/>
      <c r="N119" s="1"/>
    </row>
    <row r="120" spans="1:14" ht="15" thickTop="1" thickBot="1">
      <c r="A120" s="1"/>
      <c r="B120" s="505"/>
      <c r="C120" s="498"/>
      <c r="D120" s="501"/>
      <c r="E120" s="57"/>
      <c r="F120" s="58"/>
      <c r="G120" s="59"/>
      <c r="H120" s="268"/>
      <c r="I120" s="256">
        <f>SUM(I114:I119)</f>
        <v>0</v>
      </c>
      <c r="J120" s="1"/>
      <c r="K120" s="1"/>
      <c r="L120" s="1"/>
      <c r="M120" s="1"/>
      <c r="N120" s="1"/>
    </row>
    <row r="121" spans="1:14">
      <c r="A121" s="1"/>
      <c r="B121" s="505"/>
      <c r="C121" s="496" t="s">
        <v>154</v>
      </c>
      <c r="D121" s="499">
        <f>SUM(I121:I126)</f>
        <v>0</v>
      </c>
      <c r="E121" s="134"/>
      <c r="F121" s="135"/>
      <c r="G121" s="148"/>
      <c r="H121" s="270"/>
      <c r="I121" s="253">
        <f t="shared" ref="I121:I126" si="8">F121*G121</f>
        <v>0</v>
      </c>
      <c r="J121" s="1"/>
      <c r="K121" s="1"/>
      <c r="L121" s="1"/>
      <c r="M121" s="1"/>
      <c r="N121" s="1"/>
    </row>
    <row r="122" spans="1:14">
      <c r="A122" s="1"/>
      <c r="B122" s="505"/>
      <c r="C122" s="497"/>
      <c r="D122" s="500"/>
      <c r="E122" s="137"/>
      <c r="F122" s="138"/>
      <c r="G122" s="139"/>
      <c r="H122" s="271"/>
      <c r="I122" s="254">
        <f t="shared" si="8"/>
        <v>0</v>
      </c>
      <c r="J122" s="1"/>
      <c r="K122" s="1"/>
      <c r="L122" s="1"/>
      <c r="M122" s="1"/>
      <c r="N122" s="1"/>
    </row>
    <row r="123" spans="1:14">
      <c r="A123" s="1"/>
      <c r="B123" s="505"/>
      <c r="C123" s="497"/>
      <c r="D123" s="500"/>
      <c r="E123" s="137"/>
      <c r="F123" s="138"/>
      <c r="G123" s="139"/>
      <c r="H123" s="271"/>
      <c r="I123" s="254">
        <f t="shared" si="8"/>
        <v>0</v>
      </c>
      <c r="J123" s="1"/>
      <c r="K123" s="1"/>
      <c r="L123" s="1"/>
      <c r="M123" s="1"/>
      <c r="N123" s="1"/>
    </row>
    <row r="124" spans="1:14">
      <c r="A124" s="1"/>
      <c r="B124" s="505"/>
      <c r="C124" s="497"/>
      <c r="D124" s="500"/>
      <c r="E124" s="137"/>
      <c r="F124" s="138"/>
      <c r="G124" s="139"/>
      <c r="H124" s="271"/>
      <c r="I124" s="254">
        <f t="shared" si="8"/>
        <v>0</v>
      </c>
      <c r="J124" s="1"/>
      <c r="K124" s="1"/>
      <c r="L124" s="1"/>
      <c r="M124" s="1"/>
      <c r="N124" s="1"/>
    </row>
    <row r="125" spans="1:14">
      <c r="A125" s="1"/>
      <c r="B125" s="505"/>
      <c r="C125" s="497"/>
      <c r="D125" s="500"/>
      <c r="E125" s="137"/>
      <c r="F125" s="138"/>
      <c r="G125" s="139"/>
      <c r="H125" s="271"/>
      <c r="I125" s="254">
        <f t="shared" si="8"/>
        <v>0</v>
      </c>
      <c r="J125" s="1"/>
      <c r="K125" s="1"/>
      <c r="L125" s="1"/>
      <c r="M125" s="1"/>
      <c r="N125" s="1"/>
    </row>
    <row r="126" spans="1:14" ht="14.25" thickBot="1">
      <c r="A126" s="1"/>
      <c r="B126" s="505"/>
      <c r="C126" s="497"/>
      <c r="D126" s="500"/>
      <c r="E126" s="141"/>
      <c r="F126" s="142"/>
      <c r="G126" s="143"/>
      <c r="H126" s="267"/>
      <c r="I126" s="255">
        <f t="shared" si="8"/>
        <v>0</v>
      </c>
      <c r="J126" s="1"/>
      <c r="K126" s="1"/>
      <c r="L126" s="1"/>
      <c r="M126" s="1"/>
      <c r="N126" s="1"/>
    </row>
    <row r="127" spans="1:14" ht="15" thickTop="1" thickBot="1">
      <c r="A127" s="1"/>
      <c r="B127" s="505"/>
      <c r="C127" s="498"/>
      <c r="D127" s="501"/>
      <c r="E127" s="57"/>
      <c r="F127" s="58"/>
      <c r="G127" s="59"/>
      <c r="H127" s="268"/>
      <c r="I127" s="256">
        <f>SUM(I121:I126)</f>
        <v>0</v>
      </c>
      <c r="J127" s="1"/>
      <c r="K127" s="1"/>
      <c r="L127" s="1"/>
      <c r="M127" s="1"/>
      <c r="N127" s="1"/>
    </row>
    <row r="128" spans="1:14">
      <c r="A128" s="1"/>
      <c r="B128" s="505"/>
      <c r="C128" s="496" t="s">
        <v>148</v>
      </c>
      <c r="D128" s="499">
        <f>SUM(I128:I133)</f>
        <v>0</v>
      </c>
      <c r="E128" s="134"/>
      <c r="F128" s="135"/>
      <c r="G128" s="148"/>
      <c r="H128" s="270"/>
      <c r="I128" s="253">
        <f t="shared" ref="I128:I133" si="9">F128*G128</f>
        <v>0</v>
      </c>
      <c r="J128" s="1"/>
      <c r="K128" s="1"/>
      <c r="L128" s="1"/>
      <c r="M128" s="1"/>
      <c r="N128" s="1"/>
    </row>
    <row r="129" spans="1:14">
      <c r="A129" s="1"/>
      <c r="B129" s="505"/>
      <c r="C129" s="497"/>
      <c r="D129" s="500"/>
      <c r="E129" s="137"/>
      <c r="F129" s="138"/>
      <c r="G129" s="139"/>
      <c r="H129" s="271"/>
      <c r="I129" s="254">
        <f t="shared" si="9"/>
        <v>0</v>
      </c>
      <c r="J129" s="1"/>
      <c r="K129" s="1"/>
      <c r="L129" s="1"/>
      <c r="M129" s="1"/>
      <c r="N129" s="1"/>
    </row>
    <row r="130" spans="1:14">
      <c r="A130" s="1"/>
      <c r="B130" s="505"/>
      <c r="C130" s="497"/>
      <c r="D130" s="500"/>
      <c r="E130" s="137"/>
      <c r="F130" s="138"/>
      <c r="G130" s="139"/>
      <c r="H130" s="271"/>
      <c r="I130" s="254">
        <f t="shared" si="9"/>
        <v>0</v>
      </c>
      <c r="J130" s="1"/>
      <c r="K130" s="1"/>
      <c r="L130" s="1"/>
      <c r="M130" s="1"/>
      <c r="N130" s="1"/>
    </row>
    <row r="131" spans="1:14">
      <c r="A131" s="1"/>
      <c r="B131" s="505"/>
      <c r="C131" s="497"/>
      <c r="D131" s="500"/>
      <c r="E131" s="137"/>
      <c r="F131" s="138"/>
      <c r="G131" s="139"/>
      <c r="H131" s="271"/>
      <c r="I131" s="254">
        <f t="shared" si="9"/>
        <v>0</v>
      </c>
      <c r="J131" s="1"/>
      <c r="K131" s="1"/>
      <c r="L131" s="1"/>
      <c r="M131" s="1"/>
      <c r="N131" s="1"/>
    </row>
    <row r="132" spans="1:14">
      <c r="A132" s="1"/>
      <c r="B132" s="505"/>
      <c r="C132" s="497"/>
      <c r="D132" s="500"/>
      <c r="E132" s="137"/>
      <c r="F132" s="138"/>
      <c r="G132" s="139"/>
      <c r="H132" s="271"/>
      <c r="I132" s="254">
        <f t="shared" si="9"/>
        <v>0</v>
      </c>
      <c r="J132" s="1"/>
      <c r="K132" s="1"/>
      <c r="L132" s="1"/>
      <c r="M132" s="1"/>
      <c r="N132" s="1"/>
    </row>
    <row r="133" spans="1:14" ht="14.25" thickBot="1">
      <c r="A133" s="1"/>
      <c r="B133" s="505"/>
      <c r="C133" s="497"/>
      <c r="D133" s="500"/>
      <c r="E133" s="141"/>
      <c r="F133" s="142"/>
      <c r="G133" s="143"/>
      <c r="H133" s="267"/>
      <c r="I133" s="255">
        <f t="shared" si="9"/>
        <v>0</v>
      </c>
      <c r="J133" s="1"/>
      <c r="K133" s="1"/>
      <c r="L133" s="1"/>
      <c r="M133" s="1"/>
      <c r="N133" s="1"/>
    </row>
    <row r="134" spans="1:14">
      <c r="A134" s="1"/>
      <c r="B134" s="505"/>
      <c r="C134" s="498"/>
      <c r="D134" s="501"/>
      <c r="E134" s="57"/>
      <c r="F134" s="154"/>
      <c r="G134" s="59"/>
      <c r="H134" s="272"/>
      <c r="I134" s="256">
        <f>SUM(I128:I133)</f>
        <v>0</v>
      </c>
      <c r="J134" s="1"/>
      <c r="K134" s="1"/>
      <c r="L134" s="1"/>
      <c r="M134" s="1"/>
      <c r="N134" s="1"/>
    </row>
    <row r="135" spans="1:14">
      <c r="A135" s="1"/>
      <c r="B135" s="505"/>
      <c r="C135" s="496" t="s">
        <v>155</v>
      </c>
      <c r="D135" s="499">
        <f>SUM(I135:I140)</f>
        <v>0</v>
      </c>
      <c r="E135" s="134"/>
      <c r="F135" s="152"/>
      <c r="G135" s="153"/>
      <c r="H135" s="270"/>
      <c r="I135" s="253">
        <f t="shared" ref="I135:I140" si="10">F135*G135</f>
        <v>0</v>
      </c>
      <c r="J135" s="1"/>
      <c r="K135" s="1"/>
      <c r="L135" s="1"/>
      <c r="M135" s="1"/>
      <c r="N135" s="1"/>
    </row>
    <row r="136" spans="1:14">
      <c r="A136" s="1"/>
      <c r="B136" s="505"/>
      <c r="C136" s="497"/>
      <c r="D136" s="500"/>
      <c r="E136" s="137"/>
      <c r="F136" s="138"/>
      <c r="G136" s="139"/>
      <c r="H136" s="271"/>
      <c r="I136" s="254">
        <f t="shared" si="10"/>
        <v>0</v>
      </c>
      <c r="J136" s="1"/>
      <c r="K136" s="1"/>
      <c r="L136" s="1"/>
      <c r="M136" s="1"/>
      <c r="N136" s="1"/>
    </row>
    <row r="137" spans="1:14">
      <c r="A137" s="1"/>
      <c r="B137" s="505"/>
      <c r="C137" s="497"/>
      <c r="D137" s="500"/>
      <c r="E137" s="137"/>
      <c r="F137" s="138"/>
      <c r="G137" s="139"/>
      <c r="H137" s="271"/>
      <c r="I137" s="254">
        <f t="shared" si="10"/>
        <v>0</v>
      </c>
      <c r="J137" s="1"/>
      <c r="K137" s="1"/>
      <c r="L137" s="1"/>
      <c r="M137" s="1"/>
      <c r="N137" s="1"/>
    </row>
    <row r="138" spans="1:14">
      <c r="A138" s="1"/>
      <c r="B138" s="505"/>
      <c r="C138" s="497"/>
      <c r="D138" s="500"/>
      <c r="E138" s="137"/>
      <c r="F138" s="138"/>
      <c r="G138" s="139"/>
      <c r="H138" s="271"/>
      <c r="I138" s="254">
        <f t="shared" si="10"/>
        <v>0</v>
      </c>
      <c r="J138" s="1"/>
      <c r="K138" s="1"/>
      <c r="L138" s="1"/>
      <c r="M138" s="1"/>
      <c r="N138" s="1"/>
    </row>
    <row r="139" spans="1:14">
      <c r="A139" s="1"/>
      <c r="B139" s="505"/>
      <c r="C139" s="497"/>
      <c r="D139" s="500"/>
      <c r="E139" s="137"/>
      <c r="F139" s="138"/>
      <c r="G139" s="139"/>
      <c r="H139" s="271"/>
      <c r="I139" s="254">
        <f t="shared" si="10"/>
        <v>0</v>
      </c>
      <c r="J139" s="1"/>
      <c r="K139" s="1"/>
      <c r="L139" s="1"/>
      <c r="M139" s="1"/>
      <c r="N139" s="1"/>
    </row>
    <row r="140" spans="1:14" ht="14.25" thickBot="1">
      <c r="A140" s="1"/>
      <c r="B140" s="505"/>
      <c r="C140" s="497"/>
      <c r="D140" s="500"/>
      <c r="E140" s="141"/>
      <c r="F140" s="142"/>
      <c r="G140" s="143"/>
      <c r="H140" s="267"/>
      <c r="I140" s="255">
        <f t="shared" si="10"/>
        <v>0</v>
      </c>
      <c r="J140" s="1"/>
      <c r="K140" s="1"/>
      <c r="L140" s="1"/>
      <c r="M140" s="1"/>
      <c r="N140" s="1"/>
    </row>
    <row r="141" spans="1:14" ht="15" thickTop="1" thickBot="1">
      <c r="A141" s="1"/>
      <c r="B141" s="506"/>
      <c r="C141" s="498"/>
      <c r="D141" s="501"/>
      <c r="E141" s="57"/>
      <c r="F141" s="58"/>
      <c r="G141" s="59"/>
      <c r="H141" s="268"/>
      <c r="I141" s="256">
        <f>SUM(I135:I140)</f>
        <v>0</v>
      </c>
      <c r="J141" s="1"/>
      <c r="K141" s="1"/>
      <c r="L141" s="1"/>
      <c r="M141" s="1"/>
      <c r="N141" s="1"/>
    </row>
    <row r="142" spans="1:14" ht="27" customHeight="1" thickBot="1">
      <c r="A142" s="1"/>
      <c r="B142" s="502" t="s">
        <v>82</v>
      </c>
      <c r="C142" s="503"/>
      <c r="D142" s="257">
        <f>SUM(D93:D141,D60:D92)</f>
        <v>2874200</v>
      </c>
      <c r="E142" s="258"/>
      <c r="F142" s="259"/>
      <c r="G142" s="260"/>
      <c r="H142" s="260"/>
      <c r="I142" s="261"/>
      <c r="J142" s="1"/>
      <c r="K142" s="1"/>
      <c r="L142" s="1"/>
      <c r="M142" s="1"/>
      <c r="N142" s="1"/>
    </row>
    <row r="143" spans="1:14">
      <c r="A143" s="1"/>
      <c r="B143" s="17" t="s">
        <v>255</v>
      </c>
      <c r="C143" s="26"/>
      <c r="D143" s="26"/>
      <c r="E143" s="26"/>
      <c r="F143" s="21"/>
      <c r="G143" s="22"/>
      <c r="H143" s="22"/>
      <c r="I143" s="21"/>
      <c r="J143" s="1"/>
      <c r="K143" s="1"/>
      <c r="L143" s="1"/>
      <c r="M143" s="1"/>
      <c r="N143" s="1"/>
    </row>
    <row r="144" spans="1:14" ht="27" customHeight="1">
      <c r="A144" s="1"/>
      <c r="C144" s="27"/>
      <c r="D144" s="27"/>
      <c r="E144" s="1"/>
      <c r="G144" s="14"/>
      <c r="H144" s="14"/>
      <c r="I144" s="7"/>
      <c r="J144" s="1"/>
      <c r="K144" s="1"/>
      <c r="L144" s="1"/>
      <c r="M144" s="1"/>
      <c r="N144" s="1"/>
    </row>
    <row r="145" spans="1:14">
      <c r="A145" s="1"/>
      <c r="B145" s="1"/>
      <c r="C145" s="1"/>
      <c r="D145" s="10"/>
      <c r="E145" s="1"/>
      <c r="G145" s="14"/>
      <c r="H145" s="14"/>
      <c r="I145" s="7"/>
      <c r="J145" s="1"/>
      <c r="K145" s="1"/>
      <c r="L145" s="1"/>
      <c r="M145" s="1"/>
      <c r="N145" s="1"/>
    </row>
    <row r="146" spans="1:14">
      <c r="A146" s="1"/>
      <c r="B146" s="1"/>
      <c r="C146" s="1"/>
      <c r="D146" s="10"/>
      <c r="E146" s="1"/>
      <c r="G146" s="14"/>
      <c r="H146" s="14"/>
      <c r="I146" s="7"/>
      <c r="J146" s="1"/>
      <c r="K146" s="1"/>
      <c r="L146" s="1"/>
      <c r="M146" s="1"/>
      <c r="N146" s="1"/>
    </row>
    <row r="147" spans="1:14">
      <c r="A147" s="1"/>
      <c r="B147" s="1"/>
      <c r="C147" s="1"/>
      <c r="D147" s="10"/>
      <c r="E147" s="1"/>
      <c r="G147" s="14"/>
      <c r="H147" s="14"/>
      <c r="I147" s="7"/>
      <c r="J147" s="1"/>
      <c r="K147" s="1"/>
      <c r="L147" s="1"/>
      <c r="M147" s="1"/>
      <c r="N147" s="1"/>
    </row>
    <row r="148" spans="1:14">
      <c r="A148" s="1"/>
      <c r="B148" s="1"/>
      <c r="C148" s="1"/>
      <c r="D148" s="10"/>
      <c r="E148" s="1"/>
      <c r="G148" s="14"/>
      <c r="H148" s="14"/>
      <c r="I148" s="7"/>
      <c r="J148" s="1"/>
      <c r="K148" s="1"/>
      <c r="L148" s="1"/>
      <c r="M148" s="1"/>
      <c r="N148" s="1"/>
    </row>
    <row r="149" spans="1:14">
      <c r="A149" s="1"/>
      <c r="B149" s="1"/>
      <c r="C149" s="1"/>
      <c r="D149" s="10"/>
      <c r="E149" s="1"/>
      <c r="G149" s="14"/>
      <c r="H149" s="14"/>
      <c r="I149" s="7"/>
      <c r="J149" s="1"/>
      <c r="K149" s="1"/>
      <c r="L149" s="1"/>
      <c r="M149" s="1"/>
      <c r="N149" s="1"/>
    </row>
    <row r="150" spans="1:14">
      <c r="A150" s="1"/>
      <c r="B150" s="1"/>
      <c r="C150" s="1"/>
      <c r="D150" s="10"/>
      <c r="E150" s="1"/>
      <c r="G150" s="14"/>
      <c r="H150" s="14"/>
      <c r="I150" s="7"/>
      <c r="J150" s="1"/>
      <c r="K150" s="1"/>
      <c r="L150" s="1"/>
      <c r="M150" s="1"/>
      <c r="N150" s="1"/>
    </row>
    <row r="151" spans="1:14">
      <c r="A151" s="1"/>
      <c r="B151" s="1"/>
      <c r="C151" s="1"/>
      <c r="D151" s="10"/>
      <c r="E151" s="1"/>
      <c r="G151" s="14"/>
      <c r="H151" s="14"/>
      <c r="I151" s="7"/>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94" spans="10:10">
      <c r="J194" s="1"/>
    </row>
  </sheetData>
  <sheetProtection sheet="1" formatCells="0" formatRows="0" insertRows="0"/>
  <mergeCells count="50">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B58:I58"/>
    <mergeCell ref="C50:C51"/>
    <mergeCell ref="I50:I51"/>
    <mergeCell ref="E50:H51"/>
    <mergeCell ref="H57:I57"/>
    <mergeCell ref="C100:C106"/>
    <mergeCell ref="C107:C113"/>
    <mergeCell ref="D93:D99"/>
    <mergeCell ref="D100:D106"/>
    <mergeCell ref="C71:C81"/>
    <mergeCell ref="D71:D81"/>
    <mergeCell ref="C128:C134"/>
    <mergeCell ref="D128:D134"/>
    <mergeCell ref="B142:C142"/>
    <mergeCell ref="B59:B141"/>
    <mergeCell ref="D107:D113"/>
    <mergeCell ref="C121:C127"/>
    <mergeCell ref="D121:D127"/>
    <mergeCell ref="C135:C141"/>
    <mergeCell ref="D135:D141"/>
    <mergeCell ref="C60:C70"/>
    <mergeCell ref="D60:D70"/>
    <mergeCell ref="C82:C92"/>
    <mergeCell ref="D82:D92"/>
    <mergeCell ref="C114:C120"/>
    <mergeCell ref="D114:D120"/>
    <mergeCell ref="C93:C99"/>
  </mergeCells>
  <phoneticPr fontId="8"/>
  <pageMargins left="0.25" right="0.25" top="0.75" bottom="0.75" header="0.3" footer="0.3"/>
  <pageSetup paperSize="9" scale="62"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0"/>
  <sheetViews>
    <sheetView showGridLines="0" view="pageBreakPreview" zoomScale="85" zoomScaleNormal="85" zoomScaleSheetLayoutView="85" zoomScalePageLayoutView="55" workbookViewId="0">
      <selection activeCell="E5" sqref="E5"/>
    </sheetView>
  </sheetViews>
  <sheetFormatPr defaultColWidth="9" defaultRowHeight="13.5"/>
  <cols>
    <col min="1" max="1" width="2.25" customWidth="1"/>
    <col min="2" max="2" width="5" customWidth="1"/>
    <col min="3" max="4" width="34.375" customWidth="1"/>
    <col min="5" max="5" width="41.25" customWidth="1"/>
  </cols>
  <sheetData>
    <row r="1" spans="1:19">
      <c r="A1" s="1" t="s">
        <v>258</v>
      </c>
      <c r="E1" s="2" t="s">
        <v>163</v>
      </c>
    </row>
    <row r="2" spans="1:19" ht="15">
      <c r="B2" s="541" t="s">
        <v>83</v>
      </c>
      <c r="C2" s="541"/>
      <c r="D2" s="541"/>
      <c r="E2" s="541"/>
      <c r="F2" s="1"/>
      <c r="G2" s="1"/>
      <c r="H2" s="1"/>
    </row>
    <row r="3" spans="1:19" ht="14.25" thickBot="1">
      <c r="B3" s="1"/>
      <c r="C3" s="1"/>
      <c r="D3" s="1"/>
      <c r="E3" s="29"/>
      <c r="F3" s="1"/>
      <c r="G3" s="1"/>
      <c r="H3" s="1"/>
    </row>
    <row r="4" spans="1:19" ht="28.9" customHeight="1" thickBot="1">
      <c r="B4" s="66" t="s">
        <v>84</v>
      </c>
      <c r="C4" s="67" t="s">
        <v>211</v>
      </c>
      <c r="D4" s="67" t="s">
        <v>85</v>
      </c>
      <c r="E4" s="67" t="s">
        <v>86</v>
      </c>
      <c r="F4" s="1"/>
      <c r="G4" s="1"/>
      <c r="H4" s="1"/>
    </row>
    <row r="5" spans="1:19" ht="35.25" customHeight="1">
      <c r="B5" s="68">
        <v>1</v>
      </c>
      <c r="C5" s="69"/>
      <c r="D5" s="69"/>
      <c r="E5" s="69"/>
      <c r="F5" s="1"/>
      <c r="G5" s="1"/>
      <c r="H5" s="1"/>
    </row>
    <row r="6" spans="1:19" ht="35.25" customHeight="1">
      <c r="B6" s="48">
        <f>B5+1</f>
        <v>2</v>
      </c>
      <c r="C6" s="70"/>
      <c r="D6" s="70"/>
      <c r="E6" s="70"/>
      <c r="F6" s="1"/>
      <c r="G6" s="1"/>
      <c r="H6" s="1"/>
    </row>
    <row r="7" spans="1:19" ht="35.25" customHeight="1">
      <c r="B7" s="48">
        <f t="shared" ref="B7:B24" si="0">B6+1</f>
        <v>3</v>
      </c>
      <c r="C7" s="70"/>
      <c r="D7" s="70"/>
      <c r="E7" s="70"/>
      <c r="F7" s="1"/>
      <c r="G7" s="1"/>
      <c r="H7" s="1"/>
    </row>
    <row r="8" spans="1:19" ht="35.25" customHeight="1">
      <c r="B8" s="48">
        <f t="shared" si="0"/>
        <v>4</v>
      </c>
      <c r="C8" s="70"/>
      <c r="D8" s="70"/>
      <c r="E8" s="70"/>
      <c r="F8" s="1"/>
      <c r="G8" s="1"/>
      <c r="H8" s="1"/>
      <c r="J8" s="129"/>
      <c r="K8" s="129"/>
      <c r="L8" s="129"/>
      <c r="M8" s="129"/>
      <c r="N8" s="129"/>
      <c r="O8" s="129"/>
      <c r="P8" s="129"/>
      <c r="Q8" s="129"/>
      <c r="R8" s="129"/>
      <c r="S8" s="129"/>
    </row>
    <row r="9" spans="1:19" ht="35.25" customHeight="1">
      <c r="B9" s="48">
        <f t="shared" si="0"/>
        <v>5</v>
      </c>
      <c r="C9" s="70"/>
      <c r="D9" s="70"/>
      <c r="E9" s="70"/>
      <c r="F9" s="1"/>
      <c r="G9" s="1"/>
      <c r="H9" s="1"/>
    </row>
    <row r="10" spans="1:19" ht="35.25" customHeight="1">
      <c r="B10" s="48">
        <f t="shared" si="0"/>
        <v>6</v>
      </c>
      <c r="C10" s="70"/>
      <c r="D10" s="70"/>
      <c r="E10" s="70"/>
      <c r="F10" s="1"/>
      <c r="G10" s="1"/>
      <c r="H10" s="1"/>
    </row>
    <row r="11" spans="1:19" ht="35.25" customHeight="1">
      <c r="B11" s="48">
        <f t="shared" si="0"/>
        <v>7</v>
      </c>
      <c r="C11" s="70"/>
      <c r="D11" s="70"/>
      <c r="E11" s="70"/>
      <c r="F11" s="1"/>
      <c r="G11" s="1"/>
      <c r="H11" s="1"/>
    </row>
    <row r="12" spans="1:19" ht="35.25" customHeight="1">
      <c r="B12" s="48">
        <f t="shared" si="0"/>
        <v>8</v>
      </c>
      <c r="C12" s="70"/>
      <c r="D12" s="70"/>
      <c r="E12" s="70"/>
      <c r="F12" s="1"/>
      <c r="G12" s="1"/>
      <c r="H12" s="1"/>
    </row>
    <row r="13" spans="1:19" ht="35.25" customHeight="1">
      <c r="B13" s="48">
        <f t="shared" si="0"/>
        <v>9</v>
      </c>
      <c r="C13" s="70"/>
      <c r="D13" s="70"/>
      <c r="E13" s="70"/>
      <c r="F13" s="1"/>
      <c r="G13" s="1"/>
      <c r="H13" s="1"/>
    </row>
    <row r="14" spans="1:19" ht="35.25" customHeight="1">
      <c r="B14" s="48">
        <f t="shared" si="0"/>
        <v>10</v>
      </c>
      <c r="C14" s="70"/>
      <c r="D14" s="70"/>
      <c r="E14" s="70"/>
      <c r="F14" s="1"/>
      <c r="G14" s="1"/>
      <c r="H14" s="1"/>
    </row>
    <row r="15" spans="1:19" ht="35.25" customHeight="1">
      <c r="B15" s="48">
        <f t="shared" si="0"/>
        <v>11</v>
      </c>
      <c r="C15" s="70"/>
      <c r="D15" s="70"/>
      <c r="E15" s="70"/>
      <c r="F15" s="1"/>
      <c r="G15" s="1"/>
      <c r="H15" s="1"/>
    </row>
    <row r="16" spans="1:19" ht="35.25" customHeight="1">
      <c r="B16" s="48">
        <f t="shared" si="0"/>
        <v>12</v>
      </c>
      <c r="C16" s="70"/>
      <c r="D16" s="70"/>
      <c r="E16" s="70"/>
      <c r="F16" s="1"/>
      <c r="G16" s="1"/>
      <c r="H16" s="1"/>
    </row>
    <row r="17" spans="1:10" ht="35.25" customHeight="1">
      <c r="B17" s="48">
        <f t="shared" si="0"/>
        <v>13</v>
      </c>
      <c r="C17" s="70"/>
      <c r="D17" s="70"/>
      <c r="E17" s="70"/>
      <c r="F17" s="1"/>
      <c r="G17" s="1"/>
      <c r="H17" s="1"/>
    </row>
    <row r="18" spans="1:10" ht="35.25" customHeight="1">
      <c r="B18" s="48">
        <f t="shared" si="0"/>
        <v>14</v>
      </c>
      <c r="C18" s="70"/>
      <c r="D18" s="70"/>
      <c r="E18" s="70"/>
      <c r="F18" s="1"/>
      <c r="G18" s="1"/>
      <c r="H18" s="1"/>
    </row>
    <row r="19" spans="1:10" ht="35.25" customHeight="1">
      <c r="B19" s="48">
        <f t="shared" si="0"/>
        <v>15</v>
      </c>
      <c r="C19" s="70"/>
      <c r="D19" s="70"/>
      <c r="E19" s="70"/>
      <c r="F19" s="1"/>
      <c r="G19" s="1"/>
      <c r="H19" s="1"/>
    </row>
    <row r="20" spans="1:10" ht="35.25" customHeight="1">
      <c r="B20" s="48">
        <f t="shared" si="0"/>
        <v>16</v>
      </c>
      <c r="C20" s="70"/>
      <c r="D20" s="70"/>
      <c r="E20" s="70"/>
      <c r="F20" s="1"/>
      <c r="G20" s="1"/>
      <c r="H20" s="1"/>
    </row>
    <row r="21" spans="1:10" ht="35.25" customHeight="1">
      <c r="B21" s="48">
        <f t="shared" si="0"/>
        <v>17</v>
      </c>
      <c r="C21" s="70"/>
      <c r="D21" s="70"/>
      <c r="E21" s="70"/>
      <c r="F21" s="1"/>
      <c r="G21" s="1"/>
      <c r="H21" s="1"/>
    </row>
    <row r="22" spans="1:10" ht="35.25" customHeight="1">
      <c r="B22" s="48">
        <f t="shared" si="0"/>
        <v>18</v>
      </c>
      <c r="C22" s="70"/>
      <c r="D22" s="70"/>
      <c r="E22" s="70"/>
      <c r="F22" s="1"/>
      <c r="G22" s="1"/>
      <c r="H22" s="1"/>
    </row>
    <row r="23" spans="1:10" ht="35.25" customHeight="1">
      <c r="B23" s="48">
        <f t="shared" si="0"/>
        <v>19</v>
      </c>
      <c r="C23" s="70"/>
      <c r="D23" s="70"/>
      <c r="E23" s="70"/>
      <c r="F23" s="1"/>
      <c r="G23" s="1"/>
      <c r="H23" s="1"/>
    </row>
    <row r="24" spans="1:10" ht="35.25" customHeight="1" thickBot="1">
      <c r="B24" s="71">
        <f t="shared" si="0"/>
        <v>20</v>
      </c>
      <c r="C24" s="72"/>
      <c r="D24" s="72"/>
      <c r="E24" s="72"/>
      <c r="F24" s="1"/>
      <c r="G24" s="1"/>
      <c r="H24" s="1"/>
    </row>
    <row r="25" spans="1:10" ht="7.15" customHeight="1">
      <c r="B25" s="18"/>
      <c r="C25" s="18"/>
      <c r="D25" s="18"/>
      <c r="E25" s="18"/>
      <c r="F25" s="1"/>
      <c r="G25" s="1"/>
      <c r="H25" s="1"/>
    </row>
    <row r="26" spans="1:10" ht="25.15" customHeight="1">
      <c r="A26" s="1"/>
      <c r="B26" s="17"/>
      <c r="C26" s="18"/>
      <c r="D26" s="1"/>
      <c r="E26" s="1"/>
      <c r="F26" s="1"/>
      <c r="G26" s="1"/>
      <c r="H26" s="1"/>
      <c r="I26" s="1"/>
      <c r="J26" s="1"/>
    </row>
    <row r="27" spans="1:10">
      <c r="B27" s="73"/>
      <c r="C27" s="1"/>
      <c r="D27" s="1"/>
      <c r="E27" s="1"/>
      <c r="F27" s="1"/>
      <c r="G27" s="1"/>
      <c r="H27" s="1"/>
    </row>
    <row r="28" spans="1:10">
      <c r="B28" s="4"/>
      <c r="C28" s="1"/>
      <c r="D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8"/>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A2" sqref="A2"/>
    </sheetView>
  </sheetViews>
  <sheetFormatPr defaultColWidth="9" defaultRowHeight="13.5"/>
  <cols>
    <col min="1" max="1" width="2" customWidth="1"/>
    <col min="2" max="3" width="7.75" customWidth="1"/>
    <col min="4" max="8" width="17.25" customWidth="1"/>
    <col min="9" max="9" width="15" customWidth="1"/>
  </cols>
  <sheetData>
    <row r="1" spans="1:12">
      <c r="A1" s="1" t="s">
        <v>258</v>
      </c>
      <c r="I1" s="2" t="s">
        <v>164</v>
      </c>
    </row>
    <row r="2" spans="1:12" ht="15">
      <c r="A2" s="1"/>
      <c r="B2" s="541" t="s">
        <v>87</v>
      </c>
      <c r="C2" s="541"/>
      <c r="D2" s="541"/>
      <c r="E2" s="541"/>
      <c r="F2" s="541"/>
      <c r="G2" s="541"/>
      <c r="H2" s="541"/>
      <c r="I2" s="541"/>
      <c r="J2" s="1"/>
      <c r="K2" s="1"/>
      <c r="L2" s="1"/>
    </row>
    <row r="3" spans="1:12" ht="15">
      <c r="A3" s="1"/>
      <c r="B3" s="74"/>
      <c r="C3" s="74"/>
      <c r="D3" s="74"/>
      <c r="E3" s="74"/>
      <c r="F3" s="74"/>
      <c r="G3" s="74"/>
      <c r="H3" s="74"/>
      <c r="I3" s="74"/>
      <c r="J3" s="1"/>
      <c r="K3" s="1"/>
      <c r="L3" s="1"/>
    </row>
    <row r="4" spans="1:12" ht="21.75" customHeight="1">
      <c r="A4" s="1"/>
      <c r="B4" s="128" t="s">
        <v>88</v>
      </c>
      <c r="C4" s="542"/>
      <c r="D4" s="542"/>
      <c r="E4" s="542"/>
      <c r="F4" s="1" t="s">
        <v>210</v>
      </c>
      <c r="G4" s="1"/>
      <c r="H4" s="1"/>
      <c r="I4" s="1"/>
      <c r="J4" s="1"/>
      <c r="K4" s="1"/>
      <c r="L4" s="1"/>
    </row>
    <row r="5" spans="1:12" ht="14.25" thickBot="1">
      <c r="A5" s="1"/>
      <c r="B5" s="1"/>
      <c r="C5" s="1"/>
      <c r="D5" s="1"/>
      <c r="E5" s="9"/>
      <c r="F5" s="1"/>
      <c r="G5" s="1"/>
      <c r="H5" s="1"/>
      <c r="I5" s="1"/>
      <c r="J5" s="1"/>
      <c r="K5" s="1"/>
      <c r="L5" s="1"/>
    </row>
    <row r="6" spans="1:12" ht="39" customHeight="1" thickBot="1">
      <c r="A6" s="1"/>
      <c r="B6" s="49" t="s">
        <v>89</v>
      </c>
      <c r="C6" s="75" t="s">
        <v>90</v>
      </c>
      <c r="D6" s="45" t="s">
        <v>91</v>
      </c>
      <c r="E6" s="45" t="s">
        <v>92</v>
      </c>
      <c r="F6" s="76" t="s">
        <v>93</v>
      </c>
      <c r="G6" s="45" t="s">
        <v>94</v>
      </c>
      <c r="H6" s="45" t="s">
        <v>95</v>
      </c>
      <c r="I6" s="76" t="s">
        <v>96</v>
      </c>
      <c r="J6" s="1"/>
      <c r="K6" s="1"/>
      <c r="L6" s="1"/>
    </row>
    <row r="7" spans="1:12" ht="49.5" customHeight="1">
      <c r="A7" s="1"/>
      <c r="B7" s="78">
        <v>43466</v>
      </c>
      <c r="C7" s="79" t="s">
        <v>97</v>
      </c>
      <c r="D7" s="80"/>
      <c r="E7" s="81"/>
      <c r="F7" s="80"/>
      <c r="G7" s="80"/>
      <c r="H7" s="80"/>
      <c r="I7" s="80"/>
      <c r="J7" s="1"/>
      <c r="K7" s="1"/>
      <c r="L7" s="1"/>
    </row>
    <row r="8" spans="1:12" ht="49.5" customHeight="1">
      <c r="A8" s="1"/>
      <c r="B8" s="82"/>
      <c r="C8" s="83"/>
      <c r="D8" s="84"/>
      <c r="E8" s="85"/>
      <c r="F8" s="84"/>
      <c r="G8" s="84"/>
      <c r="H8" s="84"/>
      <c r="I8" s="84"/>
      <c r="J8" s="1"/>
      <c r="K8" s="1"/>
      <c r="L8" s="1"/>
    </row>
    <row r="9" spans="1:12" ht="49.5" customHeight="1">
      <c r="A9" s="1"/>
      <c r="B9" s="82"/>
      <c r="C9" s="83"/>
      <c r="D9" s="84"/>
      <c r="E9" s="85"/>
      <c r="F9" s="84"/>
      <c r="G9" s="84"/>
      <c r="H9" s="84"/>
      <c r="I9" s="84"/>
      <c r="J9" s="1"/>
      <c r="K9" s="1"/>
      <c r="L9" s="1"/>
    </row>
    <row r="10" spans="1:12" ht="49.5" customHeight="1">
      <c r="A10" s="1"/>
      <c r="B10" s="82"/>
      <c r="C10" s="83"/>
      <c r="D10" s="84"/>
      <c r="E10" s="85"/>
      <c r="F10" s="84"/>
      <c r="G10" s="84"/>
      <c r="H10" s="84"/>
      <c r="I10" s="84"/>
      <c r="J10" s="1"/>
      <c r="K10" s="1"/>
      <c r="L10" s="1"/>
    </row>
    <row r="11" spans="1:12" ht="49.5" customHeight="1">
      <c r="A11" s="1"/>
      <c r="B11" s="82"/>
      <c r="C11" s="83"/>
      <c r="D11" s="84"/>
      <c r="E11" s="85"/>
      <c r="F11" s="84"/>
      <c r="G11" s="84"/>
      <c r="H11" s="84"/>
      <c r="I11" s="84"/>
      <c r="J11" s="1"/>
      <c r="K11" s="1"/>
      <c r="L11" s="1"/>
    </row>
    <row r="12" spans="1:12" ht="49.5" customHeight="1">
      <c r="A12" s="1"/>
      <c r="B12" s="82"/>
      <c r="C12" s="83"/>
      <c r="D12" s="84"/>
      <c r="E12" s="85"/>
      <c r="F12" s="84"/>
      <c r="G12" s="84"/>
      <c r="H12" s="84"/>
      <c r="I12" s="84"/>
      <c r="J12" s="1"/>
      <c r="K12" s="1"/>
      <c r="L12" s="1"/>
    </row>
    <row r="13" spans="1:12" ht="49.5" customHeight="1">
      <c r="A13" s="1"/>
      <c r="B13" s="82"/>
      <c r="C13" s="83"/>
      <c r="D13" s="84"/>
      <c r="E13" s="85"/>
      <c r="F13" s="84"/>
      <c r="G13" s="84"/>
      <c r="H13" s="84"/>
      <c r="I13" s="84"/>
      <c r="J13" s="1"/>
      <c r="K13" s="1"/>
      <c r="L13" s="1"/>
    </row>
    <row r="14" spans="1:12" ht="49.5" customHeight="1">
      <c r="A14" s="1"/>
      <c r="B14" s="82"/>
      <c r="C14" s="83"/>
      <c r="D14" s="84"/>
      <c r="E14" s="85"/>
      <c r="F14" s="84"/>
      <c r="G14" s="84"/>
      <c r="H14" s="84"/>
      <c r="I14" s="84"/>
      <c r="J14" s="1"/>
      <c r="K14" s="1"/>
      <c r="L14" s="1"/>
    </row>
    <row r="15" spans="1:12" ht="49.5" customHeight="1">
      <c r="A15" s="1"/>
      <c r="B15" s="82"/>
      <c r="C15" s="83"/>
      <c r="D15" s="84"/>
      <c r="E15" s="85"/>
      <c r="F15" s="84"/>
      <c r="G15" s="84"/>
      <c r="H15" s="84"/>
      <c r="I15" s="84"/>
      <c r="J15" s="1"/>
      <c r="K15" s="1"/>
      <c r="L15" s="1"/>
    </row>
    <row r="16" spans="1:12" ht="49.5" customHeight="1">
      <c r="A16" s="1"/>
      <c r="B16" s="82"/>
      <c r="C16" s="83"/>
      <c r="D16" s="84"/>
      <c r="E16" s="85"/>
      <c r="F16" s="84"/>
      <c r="G16" s="84"/>
      <c r="H16" s="84"/>
      <c r="I16" s="84"/>
      <c r="J16" s="1"/>
      <c r="K16" s="1"/>
      <c r="L16" s="1"/>
    </row>
    <row r="17" spans="1:12" ht="49.5" customHeight="1">
      <c r="A17" s="1"/>
      <c r="B17" s="82"/>
      <c r="C17" s="83"/>
      <c r="D17" s="84"/>
      <c r="E17" s="85"/>
      <c r="F17" s="84"/>
      <c r="G17" s="84"/>
      <c r="H17" s="84"/>
      <c r="I17" s="84"/>
      <c r="J17" s="1"/>
      <c r="K17" s="1"/>
      <c r="L17" s="1"/>
    </row>
    <row r="18" spans="1:12" ht="49.5" customHeight="1">
      <c r="A18" s="1"/>
      <c r="B18" s="82"/>
      <c r="C18" s="83"/>
      <c r="D18" s="84"/>
      <c r="E18" s="85"/>
      <c r="F18" s="84"/>
      <c r="G18" s="84"/>
      <c r="H18" s="84"/>
      <c r="I18" s="84"/>
      <c r="J18" s="1"/>
      <c r="K18" s="1"/>
      <c r="L18" s="1"/>
    </row>
    <row r="19" spans="1:12" ht="49.5" customHeight="1">
      <c r="A19" s="1"/>
      <c r="B19" s="82"/>
      <c r="C19" s="83"/>
      <c r="D19" s="84"/>
      <c r="E19" s="85"/>
      <c r="F19" s="84"/>
      <c r="G19" s="84"/>
      <c r="H19" s="84"/>
      <c r="I19" s="84"/>
      <c r="J19" s="1"/>
      <c r="K19" s="1"/>
      <c r="L19" s="1"/>
    </row>
    <row r="20" spans="1:12" ht="49.5" customHeight="1">
      <c r="A20" s="1"/>
      <c r="B20" s="82"/>
      <c r="C20" s="83"/>
      <c r="D20" s="84"/>
      <c r="E20" s="85"/>
      <c r="F20" s="84"/>
      <c r="G20" s="84"/>
      <c r="H20" s="84"/>
      <c r="I20" s="84"/>
      <c r="J20" s="1"/>
      <c r="K20" s="1"/>
      <c r="L20" s="1"/>
    </row>
    <row r="21" spans="1:12" ht="49.5" customHeight="1">
      <c r="A21" s="1"/>
      <c r="B21" s="82"/>
      <c r="C21" s="83"/>
      <c r="D21" s="84"/>
      <c r="E21" s="85"/>
      <c r="F21" s="84"/>
      <c r="G21" s="84"/>
      <c r="H21" s="84"/>
      <c r="I21" s="84"/>
      <c r="J21" s="1"/>
      <c r="K21" s="1"/>
      <c r="L21" s="1"/>
    </row>
    <row r="22" spans="1:12" ht="46.5" customHeight="1" thickBot="1">
      <c r="A22" s="1"/>
      <c r="B22" s="86"/>
      <c r="C22" s="87"/>
      <c r="D22" s="88"/>
      <c r="E22" s="88"/>
      <c r="F22" s="88"/>
      <c r="G22" s="88"/>
      <c r="H22" s="88"/>
      <c r="I22" s="88"/>
      <c r="J22" s="1"/>
      <c r="K22" s="1"/>
      <c r="L22" s="1"/>
    </row>
    <row r="23" spans="1:12">
      <c r="A23" s="1"/>
      <c r="B23" s="77" t="s">
        <v>98</v>
      </c>
      <c r="C23" s="77"/>
      <c r="D23" s="77"/>
      <c r="E23" s="77"/>
      <c r="F23" s="77"/>
      <c r="G23" s="77"/>
      <c r="H23" s="77"/>
      <c r="I23" s="77"/>
      <c r="J23" s="1"/>
      <c r="K23" s="1"/>
      <c r="L23" s="1"/>
    </row>
    <row r="24" spans="1:12" ht="25.15" customHeight="1">
      <c r="A24" s="1"/>
      <c r="B24" s="17"/>
      <c r="C24" s="18"/>
      <c r="F24" s="1"/>
      <c r="G24" s="1"/>
      <c r="H24" s="1"/>
      <c r="I24" s="1"/>
      <c r="J24" s="1"/>
    </row>
    <row r="25" spans="1:12">
      <c r="A25" s="1"/>
      <c r="B25" s="4"/>
      <c r="C25" s="4"/>
      <c r="D25" s="1"/>
      <c r="E25" s="1"/>
      <c r="F25" s="1"/>
      <c r="G25" s="1"/>
      <c r="H25" s="1"/>
      <c r="I25" s="1"/>
      <c r="J25" s="1"/>
      <c r="K25" s="1"/>
      <c r="L25" s="1"/>
    </row>
    <row r="26" spans="1:12">
      <c r="A26" s="1"/>
      <c r="B26" s="5"/>
      <c r="C26" s="5"/>
      <c r="D26" s="1"/>
      <c r="E26" s="1"/>
      <c r="F26" s="1"/>
      <c r="G26" s="1"/>
      <c r="H26" s="1"/>
      <c r="I26" s="1"/>
      <c r="J26" s="1"/>
      <c r="K26" s="1"/>
      <c r="L26" s="1"/>
    </row>
    <row r="27" spans="1:12">
      <c r="A27" s="1"/>
      <c r="B27" s="4"/>
      <c r="C27" s="4"/>
      <c r="D27" s="1"/>
      <c r="E27" s="1"/>
      <c r="F27" s="1"/>
      <c r="G27" s="1"/>
      <c r="H27" s="1"/>
      <c r="I27" s="1"/>
      <c r="J27" s="1"/>
      <c r="K27" s="1"/>
      <c r="L27" s="1"/>
    </row>
    <row r="28" spans="1:12">
      <c r="A28" s="1"/>
      <c r="B28" s="4"/>
      <c r="C28" s="4"/>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sheet="1" formatCells="0" insertRows="0"/>
  <mergeCells count="2">
    <mergeCell ref="B2:I2"/>
    <mergeCell ref="C4:E4"/>
  </mergeCells>
  <phoneticPr fontId="8"/>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A2" sqref="A2"/>
    </sheetView>
  </sheetViews>
  <sheetFormatPr defaultColWidth="9" defaultRowHeight="13.5"/>
  <cols>
    <col min="1" max="1" width="1.625" customWidth="1"/>
    <col min="2" max="2" width="73" customWidth="1"/>
    <col min="3" max="3" width="13.75" customWidth="1"/>
    <col min="4" max="4" width="46.5" customWidth="1"/>
    <col min="5" max="5" width="15" customWidth="1"/>
    <col min="9" max="9" width="4.25" customWidth="1"/>
  </cols>
  <sheetData>
    <row r="1" spans="1:10">
      <c r="A1" s="1" t="s">
        <v>258</v>
      </c>
      <c r="D1" s="2" t="s">
        <v>165</v>
      </c>
    </row>
    <row r="2" spans="1:10" ht="24" customHeight="1">
      <c r="A2" s="1"/>
      <c r="B2" s="543" t="s">
        <v>99</v>
      </c>
      <c r="C2" s="543"/>
      <c r="D2" s="543"/>
      <c r="E2" s="1"/>
      <c r="F2" s="1"/>
      <c r="G2" s="1"/>
      <c r="H2" s="1"/>
      <c r="I2" s="1"/>
      <c r="J2" s="1"/>
    </row>
    <row r="3" spans="1:10" ht="15.75" customHeight="1">
      <c r="A3" s="1"/>
      <c r="B3" s="1"/>
      <c r="C3" s="1"/>
      <c r="D3" s="1"/>
      <c r="E3" s="1"/>
      <c r="F3" s="1"/>
      <c r="G3" s="1"/>
      <c r="H3" s="1"/>
      <c r="I3" s="1"/>
      <c r="J3" s="1"/>
    </row>
    <row r="4" spans="1:10" ht="18" customHeight="1">
      <c r="A4" s="1"/>
      <c r="B4" s="89"/>
      <c r="C4" s="90" t="s">
        <v>100</v>
      </c>
      <c r="D4" s="91" t="str">
        <f>'3'!B6</f>
        <v>〒</v>
      </c>
      <c r="E4" s="1"/>
      <c r="F4" s="1"/>
      <c r="G4" s="1"/>
      <c r="H4" s="1"/>
      <c r="I4" s="1"/>
      <c r="J4" s="1"/>
    </row>
    <row r="5" spans="1:10" ht="18" customHeight="1">
      <c r="A5" s="1"/>
      <c r="D5" s="91">
        <f>'3'!B7</f>
        <v>0</v>
      </c>
      <c r="E5" s="1"/>
      <c r="F5" s="1"/>
      <c r="G5" s="1"/>
      <c r="H5" s="1"/>
      <c r="I5" s="1"/>
      <c r="J5" s="1"/>
    </row>
    <row r="6" spans="1:10" ht="18" customHeight="1">
      <c r="A6" s="1"/>
      <c r="C6" s="92" t="s">
        <v>101</v>
      </c>
      <c r="D6" s="93">
        <f>'3'!G8</f>
        <v>0</v>
      </c>
      <c r="E6" s="1"/>
      <c r="F6" s="1"/>
      <c r="G6" s="1"/>
      <c r="H6" s="1"/>
      <c r="I6" s="42"/>
      <c r="J6" s="1"/>
    </row>
    <row r="7" spans="1:10" ht="18" customHeight="1">
      <c r="A7" s="1"/>
      <c r="C7" s="90" t="s">
        <v>102</v>
      </c>
      <c r="D7" s="94">
        <f>'3'!B5</f>
        <v>0</v>
      </c>
      <c r="E7" s="1"/>
      <c r="F7" s="1"/>
      <c r="G7" s="1"/>
      <c r="H7" s="1"/>
      <c r="I7" s="1"/>
      <c r="J7" s="1"/>
    </row>
    <row r="8" spans="1:10" ht="18" customHeight="1">
      <c r="A8" s="1"/>
      <c r="C8" s="90" t="s">
        <v>103</v>
      </c>
      <c r="D8" s="94">
        <f>'3'!G4</f>
        <v>0</v>
      </c>
      <c r="E8" s="1"/>
      <c r="F8" s="1"/>
      <c r="G8" s="1"/>
      <c r="H8" s="1"/>
      <c r="I8" s="1"/>
      <c r="J8" s="1"/>
    </row>
    <row r="9" spans="1:10" ht="18" customHeight="1">
      <c r="A9" s="1"/>
      <c r="C9" s="90" t="s">
        <v>197</v>
      </c>
      <c r="D9" s="94">
        <f>'3'!G5</f>
        <v>0</v>
      </c>
      <c r="E9" s="1"/>
      <c r="F9" s="1"/>
      <c r="G9" s="1"/>
      <c r="H9" s="1"/>
      <c r="I9" s="1"/>
      <c r="J9" s="1"/>
    </row>
    <row r="10" spans="1:10" ht="18" customHeight="1">
      <c r="A10" s="1"/>
      <c r="B10" s="95"/>
      <c r="C10" s="95"/>
      <c r="D10" s="96"/>
      <c r="E10" s="97"/>
      <c r="F10" s="97"/>
      <c r="G10" s="97"/>
      <c r="H10" s="1"/>
      <c r="I10" s="1"/>
      <c r="J10" s="1"/>
    </row>
    <row r="11" spans="1:10" ht="30.75" customHeight="1">
      <c r="A11" s="1"/>
      <c r="B11" s="544" t="s">
        <v>104</v>
      </c>
      <c r="C11" s="544"/>
      <c r="D11" s="544"/>
      <c r="E11" s="1"/>
      <c r="F11" s="1"/>
      <c r="G11" s="1"/>
      <c r="H11" s="1"/>
      <c r="I11" s="1"/>
      <c r="J11" s="1"/>
    </row>
    <row r="12" spans="1:10">
      <c r="A12" s="1"/>
      <c r="B12" s="98" t="s">
        <v>202</v>
      </c>
      <c r="C12" s="99"/>
      <c r="D12" s="99"/>
      <c r="E12" s="1"/>
      <c r="F12" s="1"/>
      <c r="G12" s="1"/>
      <c r="H12" s="1"/>
      <c r="I12" s="1"/>
      <c r="J12" s="1"/>
    </row>
    <row r="13" spans="1:10" ht="21.75" customHeight="1">
      <c r="A13" s="1"/>
      <c r="B13" s="100" t="s">
        <v>105</v>
      </c>
      <c r="C13" s="100"/>
      <c r="D13" s="100"/>
      <c r="E13" s="1"/>
      <c r="F13" s="1"/>
      <c r="G13" s="1"/>
      <c r="H13" s="1"/>
      <c r="I13" s="1"/>
      <c r="J13" s="1"/>
    </row>
    <row r="14" spans="1:10" s="44" customFormat="1" ht="24.75" customHeight="1">
      <c r="A14" s="43"/>
      <c r="B14" s="546" t="s">
        <v>106</v>
      </c>
      <c r="C14" s="547"/>
      <c r="D14" s="101" t="s">
        <v>201</v>
      </c>
      <c r="E14" s="43"/>
      <c r="F14" s="43"/>
      <c r="G14" s="43"/>
      <c r="H14" s="43"/>
      <c r="I14" s="43"/>
      <c r="J14" s="43"/>
    </row>
    <row r="15" spans="1:10" s="44" customFormat="1" ht="24.75" customHeight="1">
      <c r="A15" s="43"/>
      <c r="B15" s="546" t="s">
        <v>107</v>
      </c>
      <c r="C15" s="547"/>
      <c r="D15" s="101" t="s">
        <v>201</v>
      </c>
      <c r="E15" s="43"/>
      <c r="F15" s="43"/>
      <c r="G15" s="43"/>
      <c r="H15" s="43"/>
      <c r="I15" s="43"/>
      <c r="J15" s="43"/>
    </row>
    <row r="16" spans="1:10" s="44" customFormat="1" ht="24.75" customHeight="1">
      <c r="A16" s="43"/>
      <c r="B16" s="546" t="s">
        <v>108</v>
      </c>
      <c r="C16" s="547"/>
      <c r="D16" s="101" t="s">
        <v>201</v>
      </c>
      <c r="E16" s="43"/>
      <c r="F16" s="43"/>
      <c r="G16" s="43"/>
      <c r="H16" s="43"/>
      <c r="I16" s="43"/>
      <c r="J16" s="43"/>
    </row>
    <row r="17" spans="1:10" s="44" customFormat="1" ht="24.75" customHeight="1">
      <c r="A17" s="43"/>
      <c r="B17" s="546" t="s">
        <v>109</v>
      </c>
      <c r="C17" s="547"/>
      <c r="D17" s="101" t="s">
        <v>201</v>
      </c>
      <c r="E17" s="43"/>
      <c r="F17" s="43"/>
      <c r="G17" s="43"/>
      <c r="H17" s="43"/>
      <c r="I17" s="43"/>
      <c r="J17" s="43"/>
    </row>
    <row r="18" spans="1:10">
      <c r="A18" s="1"/>
      <c r="B18" s="545" t="s">
        <v>110</v>
      </c>
      <c r="C18" s="545"/>
      <c r="D18" s="545"/>
      <c r="E18" s="1"/>
      <c r="F18" s="1"/>
      <c r="G18" s="1"/>
      <c r="H18" s="1"/>
      <c r="I18" s="1"/>
      <c r="J18" s="1"/>
    </row>
    <row r="19" spans="1:10" ht="21.75" customHeight="1">
      <c r="A19" s="1"/>
      <c r="B19" s="100" t="s">
        <v>111</v>
      </c>
      <c r="C19" s="100"/>
      <c r="D19" s="100"/>
      <c r="E19" s="1"/>
      <c r="F19" s="1"/>
      <c r="G19" s="1"/>
      <c r="H19" s="1"/>
      <c r="I19" s="1"/>
      <c r="J19" s="1"/>
    </row>
    <row r="20" spans="1:10" s="44" customFormat="1" ht="24.75" customHeight="1">
      <c r="A20" s="43"/>
      <c r="B20" s="546" t="s">
        <v>112</v>
      </c>
      <c r="C20" s="547"/>
      <c r="D20" s="101" t="s">
        <v>201</v>
      </c>
      <c r="E20" s="43"/>
      <c r="F20" s="43"/>
      <c r="G20" s="43"/>
      <c r="H20" s="43"/>
      <c r="I20" s="43"/>
      <c r="J20" s="43"/>
    </row>
    <row r="21" spans="1:10" s="44" customFormat="1" ht="24.75" customHeight="1">
      <c r="A21" s="43"/>
      <c r="B21" s="546" t="s">
        <v>113</v>
      </c>
      <c r="C21" s="547"/>
      <c r="D21" s="101" t="s">
        <v>201</v>
      </c>
      <c r="E21" s="43"/>
      <c r="F21" s="43"/>
      <c r="G21" s="43"/>
      <c r="H21" s="43"/>
      <c r="I21" s="43"/>
      <c r="J21" s="43"/>
    </row>
    <row r="22" spans="1:10" ht="21.75" customHeight="1">
      <c r="A22" s="1"/>
      <c r="B22" s="100" t="s">
        <v>114</v>
      </c>
      <c r="C22" s="100"/>
      <c r="D22" s="100"/>
      <c r="E22" s="1"/>
      <c r="F22" s="1"/>
      <c r="G22" s="1"/>
      <c r="H22" s="1"/>
      <c r="I22" s="1"/>
      <c r="J22" s="1"/>
    </row>
    <row r="23" spans="1:10" s="44" customFormat="1" ht="24.75" customHeight="1">
      <c r="A23" s="43"/>
      <c r="B23" s="546" t="s">
        <v>115</v>
      </c>
      <c r="C23" s="547"/>
      <c r="D23" s="101" t="s">
        <v>201</v>
      </c>
      <c r="E23" s="43"/>
      <c r="F23" s="43"/>
      <c r="G23" s="43"/>
      <c r="H23" s="43"/>
      <c r="I23" s="43"/>
      <c r="J23" s="43"/>
    </row>
    <row r="24" spans="1:10" s="44" customFormat="1" ht="24.75" customHeight="1">
      <c r="A24" s="43"/>
      <c r="B24" s="546" t="s">
        <v>116</v>
      </c>
      <c r="C24" s="547"/>
      <c r="D24" s="101" t="s">
        <v>201</v>
      </c>
      <c r="E24" s="43"/>
      <c r="F24" s="43"/>
      <c r="G24" s="43"/>
      <c r="H24" s="43"/>
      <c r="I24" s="43"/>
      <c r="J24" s="43"/>
    </row>
    <row r="25" spans="1:10" s="44" customFormat="1" ht="24.75" customHeight="1">
      <c r="A25" s="43"/>
      <c r="B25" s="546" t="s">
        <v>117</v>
      </c>
      <c r="C25" s="547"/>
      <c r="D25" s="101" t="s">
        <v>201</v>
      </c>
      <c r="E25" s="43"/>
      <c r="F25" s="43"/>
      <c r="G25" s="43"/>
      <c r="H25" s="43"/>
      <c r="I25" s="43"/>
      <c r="J25" s="43"/>
    </row>
    <row r="26" spans="1:10" ht="21.75" customHeight="1">
      <c r="A26" s="1"/>
      <c r="B26" s="100" t="s">
        <v>118</v>
      </c>
      <c r="C26" s="100"/>
      <c r="D26" s="100"/>
      <c r="E26" s="1"/>
      <c r="F26" s="1"/>
      <c r="G26" s="1"/>
      <c r="H26" s="1"/>
      <c r="I26" s="1"/>
      <c r="J26" s="1"/>
    </row>
    <row r="27" spans="1:10" s="44" customFormat="1" ht="24.75" customHeight="1">
      <c r="A27" s="43"/>
      <c r="B27" s="546" t="s">
        <v>119</v>
      </c>
      <c r="C27" s="547"/>
      <c r="D27" s="101" t="s">
        <v>201</v>
      </c>
      <c r="E27" s="43"/>
      <c r="F27" s="43"/>
      <c r="G27" s="43"/>
      <c r="H27" s="43"/>
      <c r="I27" s="43"/>
      <c r="J27" s="43"/>
    </row>
    <row r="28" spans="1:10" s="44" customFormat="1" ht="24.75" customHeight="1">
      <c r="A28" s="43"/>
      <c r="B28" s="546" t="s">
        <v>120</v>
      </c>
      <c r="C28" s="547"/>
      <c r="D28" s="101" t="s">
        <v>201</v>
      </c>
      <c r="E28" s="43"/>
      <c r="F28" s="43"/>
      <c r="G28" s="43"/>
      <c r="H28" s="43"/>
      <c r="I28" s="43"/>
      <c r="J28" s="43"/>
    </row>
    <row r="29" spans="1:10" s="44" customFormat="1" ht="24.75" customHeight="1">
      <c r="A29" s="43"/>
      <c r="B29" s="546" t="s">
        <v>121</v>
      </c>
      <c r="C29" s="547"/>
      <c r="D29" s="101" t="s">
        <v>201</v>
      </c>
      <c r="E29" s="43"/>
      <c r="F29" s="43"/>
      <c r="G29" s="43"/>
      <c r="H29" s="43"/>
      <c r="I29" s="43"/>
      <c r="J29" s="43"/>
    </row>
    <row r="30" spans="1:10" s="44" customFormat="1" ht="24.75" customHeight="1">
      <c r="A30" s="43"/>
      <c r="B30" s="546" t="s">
        <v>122</v>
      </c>
      <c r="C30" s="547"/>
      <c r="D30" s="101" t="s">
        <v>201</v>
      </c>
      <c r="E30" s="43"/>
      <c r="F30" s="43"/>
      <c r="G30" s="43"/>
      <c r="H30" s="43"/>
      <c r="I30" s="43"/>
      <c r="J30" s="43"/>
    </row>
    <row r="31" spans="1:10" ht="21.75" customHeight="1">
      <c r="A31" s="1"/>
      <c r="B31" s="100" t="s">
        <v>123</v>
      </c>
      <c r="C31" s="100"/>
      <c r="D31" s="100"/>
      <c r="E31" s="1"/>
      <c r="F31" s="1"/>
      <c r="G31" s="1"/>
      <c r="H31" s="1"/>
      <c r="I31" s="1"/>
      <c r="J31" s="1"/>
    </row>
    <row r="32" spans="1:10" s="44" customFormat="1" ht="24.75" customHeight="1">
      <c r="A32" s="43"/>
      <c r="B32" s="546" t="s">
        <v>124</v>
      </c>
      <c r="C32" s="547"/>
      <c r="D32" s="101" t="s">
        <v>201</v>
      </c>
      <c r="E32" s="43"/>
      <c r="F32" s="43"/>
      <c r="G32" s="43"/>
      <c r="H32" s="43"/>
      <c r="I32" s="43"/>
      <c r="J32" s="43"/>
    </row>
    <row r="33" spans="1:10" s="44" customFormat="1" ht="24.75" customHeight="1">
      <c r="A33" s="43"/>
      <c r="B33" s="546" t="s">
        <v>125</v>
      </c>
      <c r="C33" s="547"/>
      <c r="D33" s="101" t="s">
        <v>201</v>
      </c>
      <c r="E33" s="43"/>
      <c r="F33" s="43"/>
      <c r="G33" s="43"/>
      <c r="H33" s="43"/>
      <c r="I33" s="43"/>
      <c r="J33" s="43"/>
    </row>
    <row r="34" spans="1:10" s="44" customFormat="1" ht="24.75" customHeight="1">
      <c r="A34" s="43"/>
      <c r="B34" s="546" t="s">
        <v>126</v>
      </c>
      <c r="C34" s="547"/>
      <c r="D34" s="101" t="s">
        <v>201</v>
      </c>
      <c r="E34" s="43"/>
      <c r="F34" s="43"/>
      <c r="G34" s="43"/>
      <c r="H34" s="43"/>
      <c r="I34" s="43"/>
      <c r="J34" s="43"/>
    </row>
    <row r="35" spans="1:10" s="44" customFormat="1" ht="24.75" customHeight="1">
      <c r="A35" s="43"/>
      <c r="B35" s="546" t="s">
        <v>127</v>
      </c>
      <c r="C35" s="547"/>
      <c r="D35" s="101" t="s">
        <v>201</v>
      </c>
      <c r="E35" s="43"/>
      <c r="F35" s="43"/>
      <c r="G35" s="43"/>
      <c r="H35" s="43"/>
      <c r="I35" s="43"/>
      <c r="J35" s="43"/>
    </row>
    <row r="36" spans="1:10" ht="21.75" customHeight="1">
      <c r="A36" s="1"/>
      <c r="B36" s="100" t="s">
        <v>128</v>
      </c>
      <c r="C36" s="100"/>
      <c r="D36" s="1"/>
      <c r="E36" s="1"/>
      <c r="F36" s="1"/>
      <c r="G36" s="1"/>
      <c r="H36" s="1"/>
      <c r="I36" s="1"/>
      <c r="J36" s="1"/>
    </row>
    <row r="37" spans="1:10" s="44" customFormat="1" ht="24.75" customHeight="1">
      <c r="A37" s="43"/>
      <c r="B37" s="546" t="s">
        <v>129</v>
      </c>
      <c r="C37" s="547"/>
      <c r="D37" s="101" t="s">
        <v>198</v>
      </c>
      <c r="E37" s="43"/>
      <c r="F37" s="43"/>
      <c r="G37" s="43"/>
      <c r="H37" s="43"/>
      <c r="I37" s="43"/>
      <c r="J37" s="43"/>
    </row>
    <row r="38" spans="1:10" s="44" customFormat="1" ht="24.75" customHeight="1">
      <c r="A38" s="43"/>
      <c r="B38" s="546" t="s">
        <v>130</v>
      </c>
      <c r="C38" s="547"/>
      <c r="D38" s="101" t="s">
        <v>198</v>
      </c>
      <c r="E38" s="43"/>
      <c r="F38" s="43"/>
      <c r="G38" s="43"/>
      <c r="H38" s="43"/>
      <c r="I38" s="43"/>
      <c r="J38" s="43"/>
    </row>
    <row r="39" spans="1:10" s="44" customFormat="1" ht="24.75" customHeight="1">
      <c r="A39" s="43"/>
      <c r="B39" s="546" t="s">
        <v>131</v>
      </c>
      <c r="C39" s="547"/>
      <c r="D39" s="101" t="s">
        <v>198</v>
      </c>
      <c r="E39" s="43"/>
      <c r="F39" s="43"/>
      <c r="G39" s="43"/>
      <c r="H39" s="43"/>
      <c r="I39" s="43"/>
      <c r="J39" s="43"/>
    </row>
    <row r="40" spans="1:10" ht="21.75" customHeight="1">
      <c r="A40" s="1"/>
      <c r="B40" s="100" t="s">
        <v>132</v>
      </c>
      <c r="C40" s="100"/>
      <c r="D40" s="1"/>
      <c r="E40" s="1"/>
      <c r="F40" s="1"/>
      <c r="G40" s="1"/>
      <c r="H40" s="1"/>
      <c r="I40" s="1"/>
      <c r="J40" s="1"/>
    </row>
    <row r="41" spans="1:10" s="44" customFormat="1" ht="24.75" customHeight="1">
      <c r="A41" s="43"/>
      <c r="B41" s="546" t="s">
        <v>133</v>
      </c>
      <c r="C41" s="547"/>
      <c r="D41" s="101" t="s">
        <v>201</v>
      </c>
      <c r="E41" s="43"/>
      <c r="F41" s="43"/>
      <c r="G41" s="43"/>
      <c r="H41" s="43"/>
      <c r="I41" s="43"/>
      <c r="J41" s="43"/>
    </row>
    <row r="42" spans="1:10" s="44" customFormat="1" ht="24.75" customHeight="1">
      <c r="A42" s="43"/>
      <c r="B42" s="546" t="s">
        <v>134</v>
      </c>
      <c r="C42" s="547"/>
      <c r="D42" s="101" t="s">
        <v>201</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419100</xdr:colOff>
                    <xdr:row>36</xdr:row>
                    <xdr:rowOff>28575</xdr:rowOff>
                  </from>
                  <to>
                    <xdr:col>3</xdr:col>
                    <xdr:colOff>638175</xdr:colOff>
                    <xdr:row>36</xdr:row>
                    <xdr:rowOff>276225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1238250</xdr:colOff>
                    <xdr:row>36</xdr:row>
                    <xdr:rowOff>38100</xdr:rowOff>
                  </from>
                  <to>
                    <xdr:col>3</xdr:col>
                    <xdr:colOff>1457325</xdr:colOff>
                    <xdr:row>36</xdr:row>
                    <xdr:rowOff>285750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1990725</xdr:colOff>
                    <xdr:row>36</xdr:row>
                    <xdr:rowOff>28575</xdr:rowOff>
                  </from>
                  <to>
                    <xdr:col>3</xdr:col>
                    <xdr:colOff>2209800</xdr:colOff>
                    <xdr:row>36</xdr:row>
                    <xdr:rowOff>276225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419100</xdr:colOff>
                    <xdr:row>37</xdr:row>
                    <xdr:rowOff>28575</xdr:rowOff>
                  </from>
                  <to>
                    <xdr:col>3</xdr:col>
                    <xdr:colOff>638175</xdr:colOff>
                    <xdr:row>37</xdr:row>
                    <xdr:rowOff>276225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1238250</xdr:colOff>
                    <xdr:row>37</xdr:row>
                    <xdr:rowOff>28575</xdr:rowOff>
                  </from>
                  <to>
                    <xdr:col>3</xdr:col>
                    <xdr:colOff>1457325</xdr:colOff>
                    <xdr:row>37</xdr:row>
                    <xdr:rowOff>276225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2009775</xdr:colOff>
                    <xdr:row>37</xdr:row>
                    <xdr:rowOff>28575</xdr:rowOff>
                  </from>
                  <to>
                    <xdr:col>3</xdr:col>
                    <xdr:colOff>2228850</xdr:colOff>
                    <xdr:row>37</xdr:row>
                    <xdr:rowOff>276225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428625</xdr:colOff>
                    <xdr:row>38</xdr:row>
                    <xdr:rowOff>19050</xdr:rowOff>
                  </from>
                  <to>
                    <xdr:col>3</xdr:col>
                    <xdr:colOff>647700</xdr:colOff>
                    <xdr:row>38</xdr:row>
                    <xdr:rowOff>266700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1266825</xdr:colOff>
                    <xdr:row>38</xdr:row>
                    <xdr:rowOff>38100</xdr:rowOff>
                  </from>
                  <to>
                    <xdr:col>3</xdr:col>
                    <xdr:colOff>1485900</xdr:colOff>
                    <xdr:row>38</xdr:row>
                    <xdr:rowOff>285750</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2000250</xdr:colOff>
                    <xdr:row>38</xdr:row>
                    <xdr:rowOff>28575</xdr:rowOff>
                  </from>
                  <to>
                    <xdr:col>3</xdr:col>
                    <xdr:colOff>2219325</xdr:colOff>
                    <xdr:row>38</xdr:row>
                    <xdr:rowOff>276225</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2025-06-17T03:09:07Z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