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8F309506-F069-4EF1-B24C-A86C7BE23947}" xr6:coauthVersionLast="47" xr6:coauthVersionMax="47" xr10:uidLastSave="{00000000-0000-0000-0000-000000000000}"/>
  <bookViews>
    <workbookView xWindow="30" yWindow="750" windowWidth="15980" windowHeight="13120"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'1'!$A$1:$S$49</definedName>
    <definedName name="_xlnm.Print_Area" localSheetId="3">'4'!$A$1:$N$90</definedName>
    <definedName name="_xlnm.Print_Area" localSheetId="4">'5'!$A$1:$I$150</definedName>
    <definedName name="_xlnm.Print_Area" localSheetId="7">'8'!$A$1:$D$42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7" i="6" l="1"/>
  <c r="I78" i="6"/>
  <c r="I79" i="6"/>
  <c r="I80" i="6"/>
  <c r="I76" i="6"/>
  <c r="I140" i="6"/>
  <c r="I139" i="6"/>
  <c r="I138" i="6"/>
  <c r="I137" i="6"/>
  <c r="D135" i="6" s="1"/>
  <c r="I136" i="6"/>
  <c r="I135" i="6"/>
  <c r="I75" i="6"/>
  <c r="I74" i="6"/>
  <c r="I73" i="6"/>
  <c r="I72" i="6"/>
  <c r="I71" i="6"/>
  <c r="D71" i="6" l="1"/>
  <c r="I141" i="6"/>
  <c r="I81" i="6"/>
  <c r="D6" i="10" l="1"/>
  <c r="L43" i="5"/>
  <c r="L44" i="5"/>
  <c r="L45" i="5"/>
  <c r="L46" i="5"/>
  <c r="L47" i="5"/>
  <c r="L48" i="5"/>
  <c r="L42" i="5"/>
  <c r="L72" i="5" l="1"/>
  <c r="M72" i="5" s="1"/>
  <c r="L71" i="5"/>
  <c r="M71" i="5" s="1"/>
  <c r="L70" i="5"/>
  <c r="M70" i="5" s="1"/>
  <c r="L69" i="5"/>
  <c r="M69" i="5" s="1"/>
  <c r="L68" i="5"/>
  <c r="M68" i="5" s="1"/>
  <c r="L67" i="5"/>
  <c r="M67" i="5" s="1"/>
  <c r="L66" i="5"/>
  <c r="M66" i="5" s="1"/>
  <c r="L65" i="5"/>
  <c r="M65" i="5" s="1"/>
  <c r="L64" i="5"/>
  <c r="M64" i="5" s="1"/>
  <c r="L63" i="5"/>
  <c r="M63" i="5" s="1"/>
  <c r="L62" i="5"/>
  <c r="M43" i="5"/>
  <c r="M44" i="5"/>
  <c r="M46" i="5"/>
  <c r="M47" i="5"/>
  <c r="M48" i="5"/>
  <c r="L50" i="5"/>
  <c r="M50" i="5" s="1"/>
  <c r="L51" i="5"/>
  <c r="L52" i="5"/>
  <c r="M52" i="5" s="1"/>
  <c r="L53" i="5"/>
  <c r="M53" i="5" s="1"/>
  <c r="L54" i="5"/>
  <c r="M54" i="5" s="1"/>
  <c r="L55" i="5"/>
  <c r="M55" i="5" s="1"/>
  <c r="L56" i="5"/>
  <c r="M56" i="5" s="1"/>
  <c r="L57" i="5"/>
  <c r="M57" i="5" s="1"/>
  <c r="L58" i="5"/>
  <c r="M58" i="5" s="1"/>
  <c r="L60" i="5"/>
  <c r="M60" i="5" s="1"/>
  <c r="L59" i="5"/>
  <c r="M59" i="5" s="1"/>
  <c r="M45" i="5"/>
  <c r="L40" i="5"/>
  <c r="M40" i="5" s="1"/>
  <c r="L39" i="5"/>
  <c r="M39" i="5" s="1"/>
  <c r="L38" i="5"/>
  <c r="M38" i="5" s="1"/>
  <c r="L37" i="5"/>
  <c r="M37" i="5" s="1"/>
  <c r="L36" i="5"/>
  <c r="M36" i="5" s="1"/>
  <c r="L35" i="5"/>
  <c r="M35" i="5" s="1"/>
  <c r="L34" i="5"/>
  <c r="L31" i="5"/>
  <c r="M31" i="5" s="1"/>
  <c r="L30" i="5"/>
  <c r="M30" i="5" s="1"/>
  <c r="L29" i="5"/>
  <c r="M29" i="5" s="1"/>
  <c r="L28" i="5"/>
  <c r="M28" i="5" s="1"/>
  <c r="L27" i="5"/>
  <c r="M27" i="5" s="1"/>
  <c r="L26" i="5"/>
  <c r="M26" i="5" s="1"/>
  <c r="L25" i="5"/>
  <c r="M25" i="5" s="1"/>
  <c r="L24" i="5"/>
  <c r="M24" i="5" s="1"/>
  <c r="L23" i="5"/>
  <c r="M23" i="5" s="1"/>
  <c r="L22" i="5"/>
  <c r="M22" i="5" s="1"/>
  <c r="L21" i="5"/>
  <c r="M21" i="5" s="1"/>
  <c r="L20" i="5"/>
  <c r="L18" i="5"/>
  <c r="M18" i="5" s="1"/>
  <c r="L17" i="5"/>
  <c r="M17" i="5" s="1"/>
  <c r="L16" i="5"/>
  <c r="M16" i="5" s="1"/>
  <c r="L15" i="5"/>
  <c r="M15" i="5" s="1"/>
  <c r="L14" i="5"/>
  <c r="M14" i="5" s="1"/>
  <c r="L13" i="5"/>
  <c r="M13" i="5" s="1"/>
  <c r="L12" i="5"/>
  <c r="M12" i="5" s="1"/>
  <c r="L11" i="5"/>
  <c r="M11" i="5" s="1"/>
  <c r="L10" i="5"/>
  <c r="M10" i="5" s="1"/>
  <c r="L9" i="5"/>
  <c r="M9" i="5" s="1"/>
  <c r="M8" i="5"/>
  <c r="L8" i="5"/>
  <c r="L7" i="5"/>
  <c r="J42" i="14"/>
  <c r="G152" i="1"/>
  <c r="E153" i="1"/>
  <c r="E152" i="1"/>
  <c r="C153" i="1"/>
  <c r="C152" i="1"/>
  <c r="L32" i="5" l="1"/>
  <c r="M62" i="5"/>
  <c r="M73" i="5" s="1"/>
  <c r="L73" i="5"/>
  <c r="M51" i="5"/>
  <c r="M61" i="5" s="1"/>
  <c r="L61" i="5"/>
  <c r="M34" i="5"/>
  <c r="L49" i="5"/>
  <c r="L19" i="5"/>
  <c r="N77" i="5"/>
  <c r="M42" i="5"/>
  <c r="M20" i="5"/>
  <c r="M32" i="5" s="1"/>
  <c r="M7" i="5"/>
  <c r="M19" i="5" s="1"/>
  <c r="L74" i="5" l="1"/>
  <c r="M49" i="5"/>
  <c r="N33" i="5" s="1"/>
  <c r="N20" i="5"/>
  <c r="I98" i="6"/>
  <c r="I97" i="6"/>
  <c r="I96" i="6"/>
  <c r="I95" i="6"/>
  <c r="I94" i="6"/>
  <c r="I93" i="6"/>
  <c r="M74" i="5" l="1"/>
  <c r="N76" i="5" s="1"/>
  <c r="N7" i="5"/>
  <c r="N50" i="5"/>
  <c r="N62" i="5"/>
  <c r="D93" i="6"/>
  <c r="I99" i="6"/>
  <c r="N74" i="5" l="1"/>
  <c r="N75" i="5" s="1"/>
  <c r="D8" i="10"/>
  <c r="D9" i="10"/>
  <c r="D7" i="10"/>
  <c r="D5" i="10"/>
  <c r="D4" i="10"/>
  <c r="J40" i="14"/>
  <c r="J12" i="14"/>
  <c r="J10" i="14"/>
  <c r="J8" i="14"/>
  <c r="J41" i="14"/>
  <c r="B79" i="5"/>
  <c r="I42" i="6"/>
  <c r="I36" i="6"/>
  <c r="I30" i="6"/>
  <c r="I24" i="6"/>
  <c r="I18" i="6"/>
  <c r="I147" i="6"/>
  <c r="I146" i="6"/>
  <c r="I145" i="6"/>
  <c r="I144" i="6"/>
  <c r="I143" i="6"/>
  <c r="I142" i="6"/>
  <c r="I133" i="6"/>
  <c r="I132" i="6"/>
  <c r="I131" i="6"/>
  <c r="I130" i="6"/>
  <c r="I129" i="6"/>
  <c r="I128" i="6"/>
  <c r="I126" i="6"/>
  <c r="I125" i="6"/>
  <c r="I124" i="6"/>
  <c r="I123" i="6"/>
  <c r="I122" i="6"/>
  <c r="I121" i="6"/>
  <c r="I119" i="6"/>
  <c r="I118" i="6"/>
  <c r="I117" i="6"/>
  <c r="I116" i="6"/>
  <c r="I115" i="6"/>
  <c r="I114" i="6"/>
  <c r="I112" i="6"/>
  <c r="I111" i="6"/>
  <c r="I110" i="6"/>
  <c r="I109" i="6"/>
  <c r="I108" i="6"/>
  <c r="I107" i="6"/>
  <c r="I105" i="6"/>
  <c r="I104" i="6"/>
  <c r="I103" i="6"/>
  <c r="I102" i="6"/>
  <c r="I101" i="6"/>
  <c r="I100" i="6"/>
  <c r="I91" i="6"/>
  <c r="I90" i="6"/>
  <c r="I89" i="6"/>
  <c r="I88" i="6"/>
  <c r="I87" i="6"/>
  <c r="I86" i="6"/>
  <c r="I85" i="6"/>
  <c r="I84" i="6"/>
  <c r="I83" i="6"/>
  <c r="I82" i="6"/>
  <c r="I69" i="6"/>
  <c r="I68" i="6"/>
  <c r="I67" i="6"/>
  <c r="I66" i="6"/>
  <c r="I65" i="6"/>
  <c r="I64" i="6"/>
  <c r="I63" i="6"/>
  <c r="I62" i="6"/>
  <c r="I61" i="6"/>
  <c r="I60"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N79" i="5" l="1"/>
  <c r="N80" i="5" s="1"/>
  <c r="R78" i="5"/>
  <c r="H32" i="14" s="1"/>
  <c r="D60" i="6"/>
  <c r="D100" i="6"/>
  <c r="D114" i="6"/>
  <c r="D128" i="6"/>
  <c r="D82" i="6"/>
  <c r="D107" i="6"/>
  <c r="D121" i="6"/>
  <c r="D142" i="6"/>
  <c r="D7" i="6"/>
  <c r="I21" i="6"/>
  <c r="D22" i="6"/>
  <c r="I33" i="6"/>
  <c r="D34" i="6"/>
  <c r="I45" i="6"/>
  <c r="I15" i="6"/>
  <c r="D16" i="6"/>
  <c r="D28" i="6"/>
  <c r="D40" i="6"/>
  <c r="I27" i="6"/>
  <c r="I39" i="6"/>
  <c r="I70" i="6"/>
  <c r="I92" i="6"/>
  <c r="I106" i="6"/>
  <c r="I113" i="6"/>
  <c r="I120" i="6"/>
  <c r="I127" i="6"/>
  <c r="I134" i="6"/>
  <c r="I148" i="6"/>
  <c r="D46" i="6" l="1"/>
  <c r="D149" i="6"/>
  <c r="F46" i="6"/>
  <c r="D48" i="6" l="1"/>
  <c r="D50" i="6" s="1"/>
  <c r="I50" i="6" s="1"/>
  <c r="B6" i="9" l="1"/>
  <c r="B7" i="9" s="1"/>
  <c r="B8" i="9" s="1"/>
  <c r="B9" i="9" s="1"/>
  <c r="B10" i="9" s="1"/>
  <c r="B11" i="9" s="1"/>
  <c r="B12" i="9" s="1"/>
  <c r="B13" i="9" s="1"/>
  <c r="B14" i="9" s="1"/>
  <c r="B15" i="9" s="1"/>
  <c r="B16" i="9" s="1"/>
  <c r="B17" i="9" s="1"/>
  <c r="B18" i="9" s="1"/>
  <c r="B19" i="9" s="1"/>
  <c r="B20" i="9" s="1"/>
  <c r="B21" i="9" s="1"/>
  <c r="B22" i="9" s="1"/>
  <c r="B23" i="9" s="1"/>
  <c r="B24" i="9" s="1"/>
  <c r="H30"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FD3A4BFF-A91F-4120-87BC-697A9DB8BB6B}">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3E9A93DC-CBE4-4A16-84D1-E801A1E2B4F3}">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<sst xmlns="http://schemas.openxmlformats.org/spreadsheetml/2006/main" count="347" uniqueCount="279">
  <si>
    <t>様式１（第５条関係）</t>
    <phoneticPr fontId="7"/>
  </si>
  <si>
    <t>令和</t>
    <rPh sb="0" eb="1">
      <t>レイ</t>
    </rPh>
    <rPh sb="1" eb="2">
      <t>ワ</t>
    </rPh>
    <phoneticPr fontId="7"/>
  </si>
  <si>
    <t>年</t>
    <rPh sb="0" eb="1">
      <t>ネン</t>
    </rPh>
    <phoneticPr fontId="7"/>
  </si>
  <si>
    <t>月</t>
    <rPh sb="0" eb="1">
      <t>ガツ</t>
    </rPh>
    <phoneticPr fontId="7"/>
  </si>
  <si>
    <t>日</t>
    <rPh sb="0" eb="1">
      <t>ヒ</t>
    </rPh>
    <phoneticPr fontId="7"/>
  </si>
  <si>
    <t>文　化　庁　長　官　 殿</t>
  </si>
  <si>
    <t>団体名</t>
  </si>
  <si>
    <t>代表者役職名</t>
    <phoneticPr fontId="7"/>
  </si>
  <si>
    <t>氏名</t>
    <phoneticPr fontId="7"/>
  </si>
  <si>
    <t>令和８年度文化芸術振興費補助金交付申請書
（我が国アートのグローバル展開推進事業「国際拠点化推進支援」）</t>
    <phoneticPr fontId="7"/>
  </si>
  <si>
    <t>標記補助金の交付を受けたいので，補助金等に係る予算の執行の適正化に関する法律</t>
    <phoneticPr fontId="7"/>
  </si>
  <si>
    <t>（昭和30年法律第179号）第5条及び文化芸術振興費補助金（我が国アートのグローバル展開推進事業）</t>
    <phoneticPr fontId="7"/>
  </si>
  <si>
    <t>交付要綱第5条の規定により，下記のとおり申請します。</t>
    <phoneticPr fontId="7"/>
  </si>
  <si>
    <t>記</t>
  </si>
  <si>
    <t>１．国庫補助金交付申請額　 金</t>
    <rPh sb="14" eb="15">
      <t>キン</t>
    </rPh>
    <phoneticPr fontId="7"/>
  </si>
  <si>
    <t>円</t>
    <rPh sb="0" eb="1">
      <t>エン</t>
    </rPh>
    <phoneticPr fontId="7"/>
  </si>
  <si>
    <t>２．消費税等仕入控除税額の取扱い</t>
    <phoneticPr fontId="7"/>
  </si>
  <si>
    <t>３．添付資料</t>
    <phoneticPr fontId="7"/>
  </si>
  <si>
    <t>（１）事業計画書</t>
  </si>
  <si>
    <t>（２）事業予算書</t>
    <rPh sb="5" eb="7">
      <t>ヨサン</t>
    </rPh>
    <phoneticPr fontId="7"/>
  </si>
  <si>
    <t>担当者名</t>
  </si>
  <si>
    <t>連絡先</t>
  </si>
  <si>
    <t>e-mail</t>
    <phoneticPr fontId="7"/>
  </si>
  <si>
    <t>国際拠点化推進支援</t>
    <phoneticPr fontId="7"/>
  </si>
  <si>
    <t>②-1</t>
    <phoneticPr fontId="7"/>
  </si>
  <si>
    <t>○事業計画書</t>
    <rPh sb="1" eb="3">
      <t>ジギョウ</t>
    </rPh>
    <rPh sb="3" eb="6">
      <t>ケイカクショ</t>
    </rPh>
    <phoneticPr fontId="7"/>
  </si>
  <si>
    <t>イベント名称</t>
    <phoneticPr fontId="7"/>
  </si>
  <si>
    <t>（フリガナ）</t>
    <phoneticPr fontId="7"/>
  </si>
  <si>
    <t>※実施するイベントの名称、会場名（都市名）等を記載してください。</t>
    <phoneticPr fontId="7"/>
  </si>
  <si>
    <t>イベント
開催期間</t>
    <phoneticPr fontId="7"/>
  </si>
  <si>
    <t>　令和　年　　月　　日（　）　</t>
    <rPh sb="1" eb="2">
      <t>レイ</t>
    </rPh>
    <rPh sb="2" eb="3">
      <t>ワ</t>
    </rPh>
    <rPh sb="4" eb="5">
      <t>ネン</t>
    </rPh>
    <phoneticPr fontId="7"/>
  </si>
  <si>
    <t>～</t>
    <phoneticPr fontId="7"/>
  </si>
  <si>
    <t>　令和　年　　月　　日（　）</t>
    <phoneticPr fontId="7"/>
  </si>
  <si>
    <t>イベント等の概要</t>
    <rPh sb="4" eb="5">
      <t>トウ</t>
    </rPh>
    <rPh sb="6" eb="8">
      <t>ガイヨウ</t>
    </rPh>
    <phoneticPr fontId="7"/>
  </si>
  <si>
    <t>〈イベントの趣旨、企画意図、将来にわたる計画等〉</t>
    <rPh sb="9" eb="13">
      <t>キカクイト</t>
    </rPh>
    <rPh sb="14" eb="16">
      <t>ショウライ</t>
    </rPh>
    <rPh sb="20" eb="22">
      <t>ケイカク</t>
    </rPh>
    <rPh sb="22" eb="23">
      <t>トウ</t>
    </rPh>
    <phoneticPr fontId="7"/>
  </si>
  <si>
    <t xml:space="preserve"> 〈世界的なアートカレンダーにおける位置付け（現状と目標）〉</t>
    <phoneticPr fontId="7"/>
  </si>
  <si>
    <t>〈イベント内容〉</t>
    <phoneticPr fontId="7"/>
  </si>
  <si>
    <t>※イベントの主催者、分野・テーマ、来場者見込み数、会場の広さなど具体的に記載してください。</t>
    <phoneticPr fontId="7"/>
  </si>
  <si>
    <t>〈イベントのターゲット層〉</t>
    <rPh sb="11" eb="12">
      <t>ソウ</t>
    </rPh>
    <phoneticPr fontId="7"/>
  </si>
  <si>
    <t>〈ターゲット獲得のための戦略〉</t>
    <rPh sb="6" eb="8">
      <t>カクトク</t>
    </rPh>
    <rPh sb="12" eb="14">
      <t>センリャク</t>
    </rPh>
    <phoneticPr fontId="7"/>
  </si>
  <si>
    <t>〈出演予定アーティスト・ギャラリー〉</t>
    <phoneticPr fontId="7"/>
  </si>
  <si>
    <t>（国内）</t>
    <rPh sb="1" eb="3">
      <t>コクナイ</t>
    </rPh>
    <phoneticPr fontId="7"/>
  </si>
  <si>
    <t>（海外）</t>
    <rPh sb="1" eb="3">
      <t>カイガイ</t>
    </rPh>
    <phoneticPr fontId="7"/>
  </si>
  <si>
    <t>※出展の予定の全アーティストの氏名、国籍、出展点数、出展する主要な作品等について記載してください。
※出展予定の全ギャラリー名を記載してください。
※存命の作家に○印を付けてください。</t>
    <rPh sb="51" eb="53">
      <t>シュッテン</t>
    </rPh>
    <rPh sb="53" eb="55">
      <t>ヨテイ</t>
    </rPh>
    <rPh sb="56" eb="57">
      <t>ゼン</t>
    </rPh>
    <rPh sb="62" eb="63">
      <t>メイ</t>
    </rPh>
    <rPh sb="64" eb="66">
      <t>キサイ</t>
    </rPh>
    <rPh sb="75" eb="77">
      <t>ゾンメイ</t>
    </rPh>
    <rPh sb="78" eb="80">
      <t>サッカ</t>
    </rPh>
    <rPh sb="82" eb="83">
      <t>シルシ</t>
    </rPh>
    <rPh sb="84" eb="85">
      <t>ツ</t>
    </rPh>
    <phoneticPr fontId="7"/>
  </si>
  <si>
    <t>イベントのキュレーター，
ディレクター等</t>
    <rPh sb="19" eb="20">
      <t>トウ</t>
    </rPh>
    <phoneticPr fontId="7"/>
  </si>
  <si>
    <t>※展覧会のキュレーター、ディレクター等の役職、氏名、略歴を記載してください。</t>
    <phoneticPr fontId="7"/>
  </si>
  <si>
    <t xml:space="preserve"> 担当者   所属
          氏名</t>
    <phoneticPr fontId="7"/>
  </si>
  <si>
    <t>電　話</t>
  </si>
  <si>
    <t>E-mail</t>
  </si>
  <si>
    <t>（時間外連絡：　　　　　　　　　）</t>
    <phoneticPr fontId="7"/>
  </si>
  <si>
    <t>②-2</t>
    <phoneticPr fontId="7"/>
  </si>
  <si>
    <t>今回の展覧会等の実施により期待できる国際発信力または国際的評価向上への貢献
（国際的な広報戦略、海外への情報発信の取組等含む）</t>
    <rPh sb="39" eb="42">
      <t>コクサイテキ</t>
    </rPh>
    <rPh sb="43" eb="45">
      <t>コウホウ</t>
    </rPh>
    <rPh sb="45" eb="47">
      <t>センリャク</t>
    </rPh>
    <rPh sb="60" eb="61">
      <t>フク</t>
    </rPh>
    <phoneticPr fontId="7"/>
  </si>
  <si>
    <t>※今回の展覧会を行うこと及びその企画内容が、国際的な広報戦略を持ち「国際的に注目を集められる」、「我が国の現代美術作家の国際的な評価を高める」、「我が国の国際的なアートの発信拠点として認知を高める」と考えられる根拠・理由などを具体的に記載してください。　</t>
    <rPh sb="22" eb="25">
      <t>コクサイテキ</t>
    </rPh>
    <rPh sb="26" eb="28">
      <t>コウホウ</t>
    </rPh>
    <rPh sb="28" eb="30">
      <t>センリャク</t>
    </rPh>
    <rPh sb="31" eb="32">
      <t>モ</t>
    </rPh>
    <rPh sb="73" eb="74">
      <t>ワ</t>
    </rPh>
    <rPh sb="75" eb="76">
      <t>クニ</t>
    </rPh>
    <rPh sb="77" eb="80">
      <t>コクサイテキ</t>
    </rPh>
    <rPh sb="85" eb="89">
      <t>ハッシンキョテン</t>
    </rPh>
    <rPh sb="92" eb="94">
      <t>ニンチ</t>
    </rPh>
    <rPh sb="95" eb="96">
      <t>タカ</t>
    </rPh>
    <phoneticPr fontId="7"/>
  </si>
  <si>
    <t>国際的な広報活動につながるネットワーク形成の
可能性</t>
    <rPh sb="0" eb="3">
      <t>コクサイテキ</t>
    </rPh>
    <rPh sb="4" eb="8">
      <t>コウホウカツドウ</t>
    </rPh>
    <rPh sb="19" eb="21">
      <t>ケイセイ</t>
    </rPh>
    <rPh sb="23" eb="26">
      <t>カノウセイ</t>
    </rPh>
    <phoneticPr fontId="7"/>
  </si>
  <si>
    <t>※今回の展覧会を行うことによる、我が国の現代アートの作家の国際的な評価を高めるための海外からの注目および集客の向上等に資する計画を具体的に記載してください。　</t>
  </si>
  <si>
    <t>補助を得ることによる国際的評価向上の可能性および
イベントの実施によって
得られる効果</t>
    <rPh sb="0" eb="2">
      <t>ホジョ</t>
    </rPh>
    <rPh sb="3" eb="4">
      <t>エ</t>
    </rPh>
    <rPh sb="10" eb="13">
      <t>コクサイテキ</t>
    </rPh>
    <rPh sb="13" eb="15">
      <t>ヒョウカ</t>
    </rPh>
    <rPh sb="15" eb="17">
      <t>コウジョウ</t>
    </rPh>
    <rPh sb="18" eb="20">
      <t>カノウ</t>
    </rPh>
    <phoneticPr fontId="7"/>
  </si>
  <si>
    <t>※今回この補助金を得ることにより、我が国の国際発信力が高まる、あるいは我が国の現代美術作家の国際的な評価が高まる理由を記載してください。</t>
    <phoneticPr fontId="7"/>
  </si>
  <si>
    <t>実績</t>
    <rPh sb="0" eb="2">
      <t>ジッセキ</t>
    </rPh>
    <phoneticPr fontId="7"/>
  </si>
  <si>
    <t>※現代アートのイベント展等の開催実績を記載してください。</t>
    <phoneticPr fontId="7"/>
  </si>
  <si>
    <t>共催者及び
その役割</t>
    <phoneticPr fontId="7"/>
  </si>
  <si>
    <t>※共催者等がいる場合には、共催者名及びその役割を記載してください。</t>
    <phoneticPr fontId="7"/>
  </si>
  <si>
    <t>民間資金
導入計画</t>
    <phoneticPr fontId="7"/>
  </si>
  <si>
    <t>※イベントの実施において、本補助事業以外に民間から補助を受ける計画があれば記載してください。</t>
    <phoneticPr fontId="7"/>
  </si>
  <si>
    <t>他の国等機関の
補助事業等への
応募状況</t>
    <phoneticPr fontId="7"/>
  </si>
  <si>
    <t>※当該活動に関して、国等機関の補助事業等への応募状況（予定）を記載してください。なお、文化庁が実施する他の委託事業及び補助事業、（独）日本芸術文化振興会の助成事業との重複した採択はありません。</t>
    <rPh sb="83" eb="85">
      <t>チョウフク</t>
    </rPh>
    <rPh sb="87" eb="89">
      <t>サイタク</t>
    </rPh>
    <phoneticPr fontId="7"/>
  </si>
  <si>
    <t>③</t>
    <phoneticPr fontId="7"/>
  </si>
  <si>
    <t>申　請　団　体　の　概　要</t>
    <phoneticPr fontId="7"/>
  </si>
  <si>
    <t>（フリガナ）</t>
  </si>
  <si>
    <t>代表者役職名</t>
    <rPh sb="3" eb="6">
      <t>ヤクショクメイ</t>
    </rPh>
    <phoneticPr fontId="7"/>
  </si>
  <si>
    <t>団 体 名</t>
  </si>
  <si>
    <t>所 在 地</t>
  </si>
  <si>
    <t>〒</t>
    <phoneticPr fontId="7"/>
  </si>
  <si>
    <t>電話番号</t>
  </si>
  <si>
    <t>法人番号</t>
    <phoneticPr fontId="7"/>
  </si>
  <si>
    <t>団体設立年月</t>
  </si>
  <si>
    <t xml:space="preserve">            年　　　　　　月</t>
    <phoneticPr fontId="7"/>
  </si>
  <si>
    <t>沿　　革</t>
  </si>
  <si>
    <t>団体の
設置目的</t>
    <phoneticPr fontId="7"/>
  </si>
  <si>
    <t>役員・職員など</t>
    <phoneticPr fontId="7"/>
  </si>
  <si>
    <t>※役員の役職（役割），氏名及び職員総数などを記載してください。</t>
    <phoneticPr fontId="7"/>
  </si>
  <si>
    <t>専門職員</t>
  </si>
  <si>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</si>
  <si>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</si>
  <si>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</si>
  <si>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アートイベント等
実施実績</t>
    <phoneticPr fontId="7"/>
  </si>
  <si>
    <t>実施年月日（期間）</t>
  </si>
  <si>
    <t>アートフェア等の名称</t>
    <phoneticPr fontId="7"/>
  </si>
  <si>
    <t>会場（開催地）</t>
  </si>
  <si>
    <t>主な出展作家</t>
  </si>
  <si>
    <t>国内における
主な活動状況</t>
    <phoneticPr fontId="7"/>
  </si>
  <si>
    <t>展示会名</t>
  </si>
  <si>
    <t>（国内における展示会等の開催実績について記載してください。）</t>
  </si>
  <si>
    <t>構成団体の出資額</t>
    <phoneticPr fontId="7"/>
  </si>
  <si>
    <t>（実行委員会形式をとる場合のみ記載してください。）</t>
  </si>
  <si>
    <r>
      <rPr>
        <sz val="11"/>
        <color theme="1"/>
        <rFont val="ＭＳ 明朝"/>
        <family val="1"/>
        <charset val="128"/>
      </rPr>
      <t>団体の財政状況</t>
    </r>
    <r>
      <rPr>
        <sz val="8"/>
        <color theme="1"/>
        <rFont val="ＭＳ 明朝"/>
        <family val="1"/>
        <charset val="128"/>
      </rPr>
      <t xml:space="preserve">
（年度は，団体の会計年度）</t>
    </r>
    <phoneticPr fontId="7"/>
  </si>
  <si>
    <t>年度</t>
  </si>
  <si>
    <t>令和５年度</t>
    <phoneticPr fontId="7"/>
  </si>
  <si>
    <t>令和６年度</t>
    <phoneticPr fontId="7"/>
  </si>
  <si>
    <t>令和７年度（見込）</t>
    <phoneticPr fontId="7"/>
  </si>
  <si>
    <t>総 収 入</t>
  </si>
  <si>
    <t>総 支 出</t>
  </si>
  <si>
    <t>当期損益</t>
  </si>
  <si>
    <t>累積損益</t>
  </si>
  <si>
    <t>0千円</t>
    <rPh sb="1" eb="3">
      <t>センエン</t>
    </rPh>
    <phoneticPr fontId="7"/>
  </si>
  <si>
    <t>本事業における過去採択実績及び回数</t>
    <rPh sb="7" eb="9">
      <t>カコ</t>
    </rPh>
    <rPh sb="9" eb="11">
      <t>サイタク</t>
    </rPh>
    <rPh sb="11" eb="13">
      <t>ジッセキ</t>
    </rPh>
    <rPh sb="13" eb="14">
      <t>オヨ</t>
    </rPh>
    <rPh sb="15" eb="17">
      <t>カイスウ</t>
    </rPh>
    <phoneticPr fontId="7"/>
  </si>
  <si>
    <t>採択された年</t>
    <rPh sb="0" eb="2">
      <t>サイタク</t>
    </rPh>
    <rPh sb="5" eb="6">
      <t>ネン</t>
    </rPh>
    <phoneticPr fontId="7"/>
  </si>
  <si>
    <t>　　　　年、　　　　年、　　　　年、　　　　年、　　　　年　　　</t>
    <rPh sb="4" eb="5">
      <t>ネン</t>
    </rPh>
    <rPh sb="10" eb="11">
      <t>ネン</t>
    </rPh>
    <rPh sb="16" eb="17">
      <t>ネン</t>
    </rPh>
    <rPh sb="22" eb="23">
      <t>ネン</t>
    </rPh>
    <rPh sb="28" eb="29">
      <t>ネン</t>
    </rPh>
    <phoneticPr fontId="7"/>
  </si>
  <si>
    <t>採択された回数</t>
    <rPh sb="0" eb="2">
      <t>サイタク</t>
    </rPh>
    <rPh sb="5" eb="7">
      <t>カイスウ</t>
    </rPh>
    <phoneticPr fontId="7"/>
  </si>
  <si>
    <t>　計　　　　回</t>
    <rPh sb="1" eb="2">
      <t>ケイ</t>
    </rPh>
    <rPh sb="6" eb="7">
      <t>カイ</t>
    </rPh>
    <phoneticPr fontId="7"/>
  </si>
  <si>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7"/>
  </si>
  <si>
    <t>採択年</t>
    <rPh sb="0" eb="2">
      <t>サイタク</t>
    </rPh>
    <rPh sb="2" eb="3">
      <t>ネン</t>
    </rPh>
    <phoneticPr fontId="7"/>
  </si>
  <si>
    <t>交付決定金額</t>
    <rPh sb="0" eb="4">
      <t>コウフケッテイ</t>
    </rPh>
    <rPh sb="4" eb="6">
      <t>キンガク</t>
    </rPh>
    <phoneticPr fontId="7"/>
  </si>
  <si>
    <t>売上</t>
    <phoneticPr fontId="7"/>
  </si>
  <si>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7"/>
  </si>
  <si>
    <t>※　実行委員会を組織している場合，実行委員会の概要のほかに，中核となる芸術団体の概要を作成すること。</t>
  </si>
  <si>
    <t>④</t>
    <phoneticPr fontId="7"/>
  </si>
  <si>
    <t>事　業　予　算　書</t>
    <rPh sb="0" eb="1">
      <t>コト</t>
    </rPh>
    <rPh sb="2" eb="3">
      <t>ギョウ</t>
    </rPh>
    <rPh sb="4" eb="5">
      <t>ヨ</t>
    </rPh>
    <rPh sb="6" eb="7">
      <t>サン</t>
    </rPh>
    <rPh sb="8" eb="9">
      <t>ショ</t>
    </rPh>
    <phoneticPr fontId="7"/>
  </si>
  <si>
    <t>*</t>
    <phoneticPr fontId="7"/>
  </si>
  <si>
    <t>（支出）</t>
    <phoneticPr fontId="7"/>
  </si>
  <si>
    <t>消費税が非課税・不課税（海外での支払）となる経費については，＊を付してください。　</t>
    <phoneticPr fontId="7"/>
  </si>
  <si>
    <t>↓</t>
    <phoneticPr fontId="7"/>
  </si>
  <si>
    <t>項 目</t>
  </si>
  <si>
    <t>見積書No.</t>
    <rPh sb="0" eb="3">
      <t>ミツモリショ</t>
    </rPh>
    <phoneticPr fontId="7"/>
  </si>
  <si>
    <t>内　　訳</t>
  </si>
  <si>
    <t>通貨</t>
    <rPh sb="0" eb="2">
      <t>ツウカ</t>
    </rPh>
    <phoneticPr fontId="7"/>
  </si>
  <si>
    <t>税抜き
単価</t>
    <rPh sb="0" eb="2">
      <t>タンカ</t>
    </rPh>
    <phoneticPr fontId="7"/>
  </si>
  <si>
    <t>レート</t>
    <phoneticPr fontId="7"/>
  </si>
  <si>
    <t>数量
（人/個/式など）</t>
    <rPh sb="0" eb="2">
      <t>スウリョウ</t>
    </rPh>
    <rPh sb="4" eb="5">
      <t>ニン</t>
    </rPh>
    <rPh sb="6" eb="7">
      <t>コ</t>
    </rPh>
    <rPh sb="8" eb="9">
      <t>シキ</t>
    </rPh>
    <phoneticPr fontId="7"/>
  </si>
  <si>
    <t>日数</t>
    <rPh sb="0" eb="2">
      <t>ニッスウ</t>
    </rPh>
    <phoneticPr fontId="7"/>
  </si>
  <si>
    <t>非課税
不課税</t>
    <phoneticPr fontId="7"/>
  </si>
  <si>
    <t>項目合計
（税抜）</t>
    <rPh sb="0" eb="2">
      <t>コウモク</t>
    </rPh>
    <rPh sb="2" eb="4">
      <t>ゴウケイ</t>
    </rPh>
    <rPh sb="6" eb="8">
      <t>ゼイヌ</t>
    </rPh>
    <phoneticPr fontId="7"/>
  </si>
  <si>
    <t>消費税</t>
    <rPh sb="0" eb="3">
      <t>ショウヒゼイ</t>
    </rPh>
    <phoneticPr fontId="7"/>
  </si>
  <si>
    <t>金　額(円)</t>
  </si>
  <si>
    <t>補助対象経費</t>
  </si>
  <si>
    <t>会場費・会場設営費</t>
    <phoneticPr fontId="7"/>
  </si>
  <si>
    <t>例）会場費　1500万円</t>
    <rPh sb="0" eb="1">
      <t>レイ</t>
    </rPh>
    <rPh sb="4" eb="5">
      <t>ヒ</t>
    </rPh>
    <rPh sb="10" eb="12">
      <t>マンエン</t>
    </rPh>
    <phoneticPr fontId="2"/>
  </si>
  <si>
    <t>円</t>
    <rPh sb="0" eb="1">
      <t>エン</t>
    </rPh>
    <phoneticPr fontId="2"/>
  </si>
  <si>
    <t>*</t>
  </si>
  <si>
    <t>例）会場設営費　2200万円</t>
    <rPh sb="0" eb="1">
      <t>レイ</t>
    </rPh>
    <rPh sb="12" eb="14">
      <t>マンエン</t>
    </rPh>
    <phoneticPr fontId="2"/>
  </si>
  <si>
    <t>作品制作費</t>
    <rPh sb="0" eb="2">
      <t>サクヒン</t>
    </rPh>
    <rPh sb="2" eb="5">
      <t>セイサクヒ</t>
    </rPh>
    <phoneticPr fontId="7"/>
  </si>
  <si>
    <t>　例）（作者名）新作製作費</t>
    <rPh sb="1" eb="2">
      <t>レイ</t>
    </rPh>
    <rPh sb="4" eb="7">
      <t>サクシャメイ</t>
    </rPh>
    <rPh sb="8" eb="10">
      <t>シンサク</t>
    </rPh>
    <rPh sb="10" eb="13">
      <t>セイサクヒ</t>
    </rPh>
    <phoneticPr fontId="7"/>
  </si>
  <si>
    <t>旅費</t>
  </si>
  <si>
    <t>＜渡航費＞</t>
    <rPh sb="1" eb="4">
      <t>トコウヒ</t>
    </rPh>
    <phoneticPr fontId="7"/>
  </si>
  <si>
    <t>例）出演アーティスト２名　羽田～ニューヨーク～羽田　</t>
    <rPh sb="0" eb="1">
      <t>レイ</t>
    </rPh>
    <rPh sb="13" eb="15">
      <t>ハネダ</t>
    </rPh>
    <rPh sb="23" eb="25">
      <t>ハネダ</t>
    </rPh>
    <phoneticPr fontId="7"/>
  </si>
  <si>
    <t>例）出展アーティスト２名　羽田空港使用料　　</t>
    <rPh sb="0" eb="1">
      <t>レイ</t>
    </rPh>
    <rPh sb="2" eb="4">
      <t>シュッテン</t>
    </rPh>
    <rPh sb="11" eb="12">
      <t>メイ</t>
    </rPh>
    <rPh sb="13" eb="17">
      <t>ハネダクウコウ</t>
    </rPh>
    <rPh sb="17" eb="20">
      <t>シヨウリョウ</t>
    </rPh>
    <phoneticPr fontId="7"/>
  </si>
  <si>
    <t>例）同行者１名　　　　　　　羽田～ニューヨーク～羽田　</t>
    <rPh sb="0" eb="1">
      <t>レイ</t>
    </rPh>
    <rPh sb="14" eb="16">
      <t>ハネダ</t>
    </rPh>
    <rPh sb="24" eb="26">
      <t>ハネダ</t>
    </rPh>
    <phoneticPr fontId="7"/>
  </si>
  <si>
    <t>例）同行者１名　　　　　　　羽田空港使用料　　</t>
    <rPh sb="0" eb="1">
      <t>レイ</t>
    </rPh>
    <rPh sb="2" eb="5">
      <t>ドウコウシャ</t>
    </rPh>
    <rPh sb="6" eb="7">
      <t>メイ</t>
    </rPh>
    <rPh sb="14" eb="18">
      <t>ハネダクウコウ</t>
    </rPh>
    <rPh sb="18" eb="21">
      <t>シヨウリョウ</t>
    </rPh>
    <phoneticPr fontId="7"/>
  </si>
  <si>
    <t>＜宿泊費＞</t>
    <rPh sb="1" eb="4">
      <t>シュクハクヒ</t>
    </rPh>
    <phoneticPr fontId="7"/>
  </si>
  <si>
    <t>例）アーティスト３名７泊（甲：東京特別区）</t>
    <rPh sb="0" eb="1">
      <t>レイ</t>
    </rPh>
    <rPh sb="9" eb="10">
      <t>メイ</t>
    </rPh>
    <rPh sb="11" eb="12">
      <t>ハク</t>
    </rPh>
    <rPh sb="13" eb="14">
      <t>コウ</t>
    </rPh>
    <rPh sb="15" eb="17">
      <t>トウキョウ</t>
    </rPh>
    <rPh sb="17" eb="20">
      <t>トクベツク</t>
    </rPh>
    <phoneticPr fontId="2"/>
  </si>
  <si>
    <t>例）キュレーター１名７泊（甲：東京特別区）</t>
    <rPh sb="0" eb="1">
      <t>レイ</t>
    </rPh>
    <rPh sb="9" eb="10">
      <t>メイ</t>
    </rPh>
    <rPh sb="11" eb="12">
      <t>ハク</t>
    </rPh>
    <phoneticPr fontId="2"/>
  </si>
  <si>
    <t>運搬費</t>
  </si>
  <si>
    <t>例）国際運搬費　5,000ドル（1ドル110円）</t>
    <rPh sb="0" eb="1">
      <t>レイ</t>
    </rPh>
    <phoneticPr fontId="7"/>
  </si>
  <si>
    <t>米ドル</t>
    <rPh sb="0" eb="1">
      <t>ベイ</t>
    </rPh>
    <phoneticPr fontId="7"/>
  </si>
  <si>
    <t>雑役務費</t>
    <rPh sb="0" eb="1">
      <t>ザツ</t>
    </rPh>
    <rPh sb="1" eb="4">
      <t>エキムヒ</t>
    </rPh>
    <phoneticPr fontId="7"/>
  </si>
  <si>
    <t>小計</t>
    <rPh sb="0" eb="2">
      <t>ショウケイ</t>
    </rPh>
    <phoneticPr fontId="7"/>
  </si>
  <si>
    <t>補助対象経費計(A)</t>
  </si>
  <si>
    <t>消費税等仕入控除税額</t>
    <phoneticPr fontId="7"/>
  </si>
  <si>
    <t>（A）のうち消費税非課税・不課税となる補助対象経費の額（B）</t>
  </si>
  <si>
    <r>
      <t>消費税等仕入控除税額控除後補助対象経費　</t>
    </r>
    <r>
      <rPr>
        <sz val="11"/>
        <color rgb="FFFF0000"/>
        <rFont val="ＭＳ ゴシック"/>
        <family val="3"/>
        <charset val="128"/>
      </rPr>
      <t>（どちらかにチェック→）</t>
    </r>
    <phoneticPr fontId="7"/>
  </si>
  <si>
    <t xml:space="preserve">             課税事業者　  　　　　     免税事業者・簡易課税事業者</t>
    <phoneticPr fontId="7"/>
  </si>
  <si>
    <t>（←申請書に反映）</t>
    <rPh sb="2" eb="5">
      <t>シンセイショ</t>
    </rPh>
    <rPh sb="6" eb="8">
      <t>ハンエイ</t>
    </rPh>
    <phoneticPr fontId="7"/>
  </si>
  <si>
    <t>課税事業者：(C)=(A)-{(A)－(B)}×10/110</t>
    <phoneticPr fontId="7"/>
  </si>
  <si>
    <t>課税事業者</t>
    <phoneticPr fontId="7"/>
  </si>
  <si>
    <t>（C）×１/２＝補助希望額（D）　※補助上限額は1,500万円とする。</t>
    <rPh sb="18" eb="23">
      <t>ホジョジョウゲンガク</t>
    </rPh>
    <rPh sb="29" eb="31">
      <t>マンエン</t>
    </rPh>
    <phoneticPr fontId="7"/>
  </si>
  <si>
    <t>免税事業者・簡易課税事業者　：(C)=(A)</t>
    <phoneticPr fontId="7"/>
  </si>
  <si>
    <t>免税事業者・簡易課税事業者</t>
    <phoneticPr fontId="7"/>
  </si>
  <si>
    <t>【参考】渡航費・宿泊費に係る対象経費との差額分</t>
    <phoneticPr fontId="7"/>
  </si>
  <si>
    <t>⑤ー１</t>
    <phoneticPr fontId="7"/>
  </si>
  <si>
    <t>【参考資料】</t>
    <phoneticPr fontId="7"/>
  </si>
  <si>
    <t>事　業　収　支　（収入の部）</t>
    <rPh sb="9" eb="11">
      <t>シュウニュウ</t>
    </rPh>
    <rPh sb="12" eb="13">
      <t>ブ</t>
    </rPh>
    <phoneticPr fontId="7"/>
  </si>
  <si>
    <t>※応募事業に係る全経費について，補助対象経費以外も含めて記入してください。</t>
    <phoneticPr fontId="7"/>
  </si>
  <si>
    <t>収　入　の　部</t>
  </si>
  <si>
    <t>項　　目</t>
  </si>
  <si>
    <t>金　額(円)</t>
    <phoneticPr fontId="7"/>
  </si>
  <si>
    <t>内　　　　　　　訳</t>
  </si>
  <si>
    <t>単価（円）</t>
    <rPh sb="0" eb="2">
      <t>タンカ</t>
    </rPh>
    <rPh sb="3" eb="4">
      <t>エン</t>
    </rPh>
    <phoneticPr fontId="7"/>
  </si>
  <si>
    <t>数量
（人/個など）</t>
    <rPh sb="0" eb="2">
      <t>スウリョウ</t>
    </rPh>
    <rPh sb="4" eb="5">
      <t>ニン</t>
    </rPh>
    <rPh sb="6" eb="7">
      <t>コ</t>
    </rPh>
    <phoneticPr fontId="7"/>
  </si>
  <si>
    <r>
      <t>合計（円）</t>
    </r>
    <r>
      <rPr>
        <b/>
        <sz val="11"/>
        <rFont val="ＭＳ ゴシック"/>
        <family val="3"/>
        <charset val="128"/>
      </rPr>
      <t>※1</t>
    </r>
    <rPh sb="0" eb="2">
      <t>ゴウケイ</t>
    </rPh>
    <rPh sb="3" eb="4">
      <t>エン</t>
    </rPh>
    <phoneticPr fontId="7"/>
  </si>
  <si>
    <t>入場料収入　</t>
    <rPh sb="0" eb="3">
      <t>ニュウジョウリョウ</t>
    </rPh>
    <phoneticPr fontId="7"/>
  </si>
  <si>
    <t>　例）入場料（一般）</t>
    <rPh sb="3" eb="6">
      <t>ニュウジョウリョウ</t>
    </rPh>
    <rPh sb="7" eb="9">
      <t>イッパン</t>
    </rPh>
    <phoneticPr fontId="2"/>
  </si>
  <si>
    <t>　例）入場料（学生）</t>
    <rPh sb="3" eb="6">
      <t>ニュウジョウリョウ</t>
    </rPh>
    <rPh sb="7" eb="9">
      <t>ガクセイ</t>
    </rPh>
    <phoneticPr fontId="2"/>
  </si>
  <si>
    <t>共催者負担金</t>
  </si>
  <si>
    <t>補助金・助成金</t>
  </si>
  <si>
    <t>　例）令和6年我が国アートのグローバル展開推進事業の補助金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7"/>
  </si>
  <si>
    <t>寄付金・協賛金</t>
    <phoneticPr fontId="7"/>
  </si>
  <si>
    <t>カタログ売上
収入</t>
    <phoneticPr fontId="7"/>
  </si>
  <si>
    <t>広告料・
その他収入</t>
    <phoneticPr fontId="7"/>
  </si>
  <si>
    <t>小　計 （イ）</t>
    <phoneticPr fontId="7"/>
  </si>
  <si>
    <t>自己負担金（ロ）</t>
  </si>
  <si>
    <t>合計
（イ）+（ロ）</t>
    <phoneticPr fontId="7"/>
  </si>
  <si>
    <t>※「合計（イ）＋（ロ）」と「支出合計（A）」は一致させること。</t>
    <phoneticPr fontId="7"/>
  </si>
  <si>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7"/>
  </si>
  <si>
    <t>⑤ー２</t>
    <phoneticPr fontId="7"/>
  </si>
  <si>
    <t>事　業　収　支　（支出の部）</t>
    <rPh sb="9" eb="11">
      <t>シシュツ</t>
    </rPh>
    <rPh sb="12" eb="13">
      <t>ブ</t>
    </rPh>
    <phoneticPr fontId="7"/>
  </si>
  <si>
    <t>支　出　の　部</t>
  </si>
  <si>
    <t>項　　　目</t>
  </si>
  <si>
    <t>内　　　　　　訳</t>
  </si>
  <si>
    <t>単価</t>
    <rPh sb="0" eb="2">
      <t>タンカ</t>
    </rPh>
    <phoneticPr fontId="7"/>
  </si>
  <si>
    <r>
      <t xml:space="preserve">数量
</t>
    </r>
    <r>
      <rPr>
        <b/>
        <sz val="11"/>
        <rFont val="ＭＳ ゴシック"/>
        <family val="3"/>
        <charset val="128"/>
      </rPr>
      <t>（人/個など）</t>
    </r>
    <rPh sb="0" eb="2">
      <t>スウリョウ</t>
    </rPh>
    <rPh sb="4" eb="5">
      <t>ニン</t>
    </rPh>
    <rPh sb="6" eb="7">
      <t>コ</t>
    </rPh>
    <phoneticPr fontId="7"/>
  </si>
  <si>
    <t>会場費・
会場設営費</t>
    <phoneticPr fontId="7"/>
  </si>
  <si>
    <t>例）会場費　500万円</t>
    <rPh sb="0" eb="1">
      <t>レイ</t>
    </rPh>
    <rPh sb="4" eb="5">
      <t>ヒ</t>
    </rPh>
    <rPh sb="9" eb="11">
      <t>マンエン</t>
    </rPh>
    <phoneticPr fontId="2"/>
  </si>
  <si>
    <t>例）会場設営費　200万円</t>
    <rPh sb="0" eb="1">
      <t>レイ</t>
    </rPh>
    <rPh sb="11" eb="13">
      <t>マンエン</t>
    </rPh>
    <phoneticPr fontId="2"/>
  </si>
  <si>
    <t>旅費</t>
    <phoneticPr fontId="7"/>
  </si>
  <si>
    <t>例）出演アーティスト１名　羽田～ニューヨーク～羽田</t>
    <rPh sb="0" eb="1">
      <t>レイ</t>
    </rPh>
    <rPh sb="13" eb="15">
      <t>ハネダ</t>
    </rPh>
    <phoneticPr fontId="2"/>
  </si>
  <si>
    <t>　例）アーティスト２名７泊（乙：ニューヨーク）</t>
    <rPh sb="1" eb="2">
      <t>レイ</t>
    </rPh>
    <rPh sb="10" eb="11">
      <t>メイ</t>
    </rPh>
    <rPh sb="12" eb="13">
      <t>ハク</t>
    </rPh>
    <rPh sb="14" eb="15">
      <t>オツ</t>
    </rPh>
    <phoneticPr fontId="7"/>
  </si>
  <si>
    <t>　例）同行者１名７泊（乙：ニューヨーク）</t>
    <rPh sb="1" eb="2">
      <t>レイ</t>
    </rPh>
    <rPh sb="3" eb="6">
      <t>ドウコウシャ</t>
    </rPh>
    <rPh sb="7" eb="8">
      <t>メイ</t>
    </rPh>
    <rPh sb="9" eb="10">
      <t>ハク</t>
    </rPh>
    <rPh sb="11" eb="12">
      <t>オツ</t>
    </rPh>
    <phoneticPr fontId="7"/>
  </si>
  <si>
    <t>運搬費</t>
    <phoneticPr fontId="7"/>
  </si>
  <si>
    <t>　例）作品運搬費（〇〇運輸）</t>
    <rPh sb="1" eb="2">
      <t>レイ</t>
    </rPh>
    <rPh sb="3" eb="5">
      <t>サクヒン</t>
    </rPh>
    <rPh sb="5" eb="8">
      <t>ウンパンヒ</t>
    </rPh>
    <rPh sb="11" eb="13">
      <t>ウンユ</t>
    </rPh>
    <phoneticPr fontId="7"/>
  </si>
  <si>
    <t>作品借料費</t>
    <rPh sb="2" eb="4">
      <t>シャクリョウ</t>
    </rPh>
    <phoneticPr fontId="7"/>
  </si>
  <si>
    <t>作品制作費</t>
    <phoneticPr fontId="7"/>
  </si>
  <si>
    <t>通信費</t>
    <phoneticPr fontId="7"/>
  </si>
  <si>
    <t>　例）現地wifi利用費</t>
    <rPh sb="1" eb="2">
      <t>レイ</t>
    </rPh>
    <rPh sb="3" eb="5">
      <t>ゲンチ</t>
    </rPh>
    <rPh sb="9" eb="12">
      <t>リヨウヒ</t>
    </rPh>
    <phoneticPr fontId="7"/>
  </si>
  <si>
    <t>宣伝費</t>
    <phoneticPr fontId="7"/>
  </si>
  <si>
    <t>印刷費</t>
    <phoneticPr fontId="7"/>
  </si>
  <si>
    <t>記録費</t>
    <phoneticPr fontId="7"/>
  </si>
  <si>
    <t>謝金</t>
    <phoneticPr fontId="7"/>
  </si>
  <si>
    <t>諸経費　</t>
    <phoneticPr fontId="7"/>
  </si>
  <si>
    <t>支出合計(A)</t>
  </si>
  <si>
    <t>⑥</t>
    <phoneticPr fontId="7"/>
  </si>
  <si>
    <t>渡航者名簿</t>
    <phoneticPr fontId="7"/>
  </si>
  <si>
    <t xml:space="preserve">No.  </t>
    <phoneticPr fontId="7"/>
  </si>
  <si>
    <t>氏名（通称等）</t>
    <rPh sb="3" eb="6">
      <t>ツウショウトウ</t>
    </rPh>
    <phoneticPr fontId="7"/>
  </si>
  <si>
    <t xml:space="preserve">在住国 </t>
    <phoneticPr fontId="7"/>
  </si>
  <si>
    <t>備考（役割）</t>
    <phoneticPr fontId="7"/>
  </si>
  <si>
    <t>⑦</t>
    <phoneticPr fontId="7"/>
  </si>
  <si>
    <t>日                程                  表</t>
    <phoneticPr fontId="7"/>
  </si>
  <si>
    <t>名簿No.                                                           　　</t>
    <phoneticPr fontId="7"/>
  </si>
  <si>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7"/>
  </si>
  <si>
    <t>月日</t>
    <phoneticPr fontId="7"/>
  </si>
  <si>
    <t>（曜）</t>
    <phoneticPr fontId="7"/>
  </si>
  <si>
    <t>開催地
都市名（国名）</t>
    <phoneticPr fontId="7"/>
  </si>
  <si>
    <t>日程等
（移動経路）</t>
    <phoneticPr fontId="7"/>
  </si>
  <si>
    <t>交通手段</t>
  </si>
  <si>
    <t>（フリガナ）
会　　場</t>
    <phoneticPr fontId="7"/>
  </si>
  <si>
    <t>（フリガナ）
宿泊先（ホテル）名</t>
    <phoneticPr fontId="7"/>
  </si>
  <si>
    <t>備考</t>
  </si>
  <si>
    <t>火</t>
    <rPh sb="0" eb="1">
      <t>カ</t>
    </rPh>
    <phoneticPr fontId="7"/>
  </si>
  <si>
    <t>※　渡航者によって日程が異なる場合には，それがわかるよう記載してください。日程表を別々に作成することも可能です。</t>
  </si>
  <si>
    <t>⑧</t>
    <phoneticPr fontId="7"/>
  </si>
  <si>
    <t>代表者確認書</t>
    <phoneticPr fontId="7"/>
  </si>
  <si>
    <t>住　所</t>
    <phoneticPr fontId="7"/>
  </si>
  <si>
    <t>団体名</t>
    <phoneticPr fontId="7"/>
  </si>
  <si>
    <t>代表者職</t>
    <phoneticPr fontId="7"/>
  </si>
  <si>
    <t>代表者氏名</t>
    <rPh sb="3" eb="5">
      <t>シメイ</t>
    </rPh>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</si>
  <si>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7"/>
  </si>
  <si>
    <t>※　該当するものにチェックを附してください。</t>
    <phoneticPr fontId="7"/>
  </si>
  <si>
    <t xml:space="preserve">【理事会等】                            </t>
  </si>
  <si>
    <t>○団体の意思等を決定する理事会等を設置している。</t>
  </si>
  <si>
    <t>は　い　　　　　いいえ</t>
    <phoneticPr fontId="7"/>
  </si>
  <si>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</si>
  <si>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</si>
  <si>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</si>
  <si>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</si>
  <si>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</si>
  <si>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</si>
  <si>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</si>
  <si>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</si>
  <si>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</si>
  <si>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</si>
  <si>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</si>
  <si>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</si>
  <si>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</si>
  <si>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</si>
  <si>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</si>
  <si>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</si>
  <si>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</si>
  <si>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</si>
  <si>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</si>
  <si>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</si>
  <si>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</si>
  <si>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</si>
  <si>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</si>
  <si>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phoneticPr fontId="7"/>
  </si>
  <si>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</si>
  <si>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</si>
  <si>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</si>
  <si>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</si>
  <si>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</si>
  <si>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　（令和８年1月現在）</t>
    <rPh sb="5" eb="6">
      <t>ネン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</si>
</sst>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42" formatCode="_ &quot;¥&quot;* #,##0_ ;_ &quot;¥&quot;* \-#,##0_ ;_ &quot;¥&quot;* &quot;-&quot;_ ;_ @_ "/>
    <numFmt numFmtId="41" formatCode="_ * #,##0_ ;_ * \-#,##0_ ;_ * &quot;-&quot;_ ;_ @_ "/>
    <numFmt numFmtId="176" formatCode="0&quot;千円&quot;"/>
    <numFmt numFmtId="177" formatCode="&quot;(&quot;@&quot;)&quot;"/>
    <numFmt numFmtId="178" formatCode="#,##0_ "/>
    <numFmt numFmtId="179" formatCode="_ &quot;¥&quot;* #,##0.0_ ;_ &quot;¥&quot;* \-#,##0.0_ ;_ &quot;¥&quot;* &quot;-&quot;?_ ;_ @_ "/>
    <numFmt numFmtId="180" formatCode="#,##0_);[Red]\(#,##0\)"/>
    <numFmt numFmtId="181" formatCode="0_);[Red]\(0\)"/>
  </numFmts>
  <fonts count="62">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sz val="10.5"/>
      <name val="ＭＳ 明朝"/>
      <family val="1"/>
      <charset val="128"/>
    </font>
    <font>
      <sz val="12"/>
      <name val="ＭＳ 明朝"/>
      <family val="1"/>
      <charset val="128"/>
    </font>
    <font>
      <sz val="16"/>
      <color theme="1"/>
      <name val="ＭＳ 明朝"/>
      <family val="1"/>
      <charset val="128"/>
    </font>
    <font>
      <sz val="11"/>
      <color theme="1"/>
      <name val="ＭＳ Ｐゴシック"/>
      <family val="2"/>
      <scheme val="minor"/>
    </font>
    <font>
      <b/>
      <sz val="14"/>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9"/>
      <color rgb="FF000000"/>
      <name val="ＭＳ 明朝"/>
      <family val="1"/>
      <charset val="128"/>
    </font>
    <font>
      <sz val="11"/>
      <name val="ＭＳ Ｐゴシック"/>
      <family val="2"/>
      <scheme val="minor"/>
    </font>
    <font>
      <sz val="9"/>
      <color indexed="81"/>
      <name val="MS P ゴシック"/>
      <family val="3"/>
      <charset val="128"/>
    </font>
    <font>
      <sz val="11"/>
      <color theme="1"/>
      <name val="ＭＳ ゴシック"/>
      <family val="3"/>
      <charset val="128"/>
    </font>
    <font>
      <sz val="13"/>
      <color theme="1"/>
      <name val="ＭＳ ゴシック"/>
      <family val="3"/>
      <charset val="128"/>
    </font>
    <font>
      <b/>
      <sz val="13"/>
      <name val="ＭＳ ゴシック"/>
      <family val="3"/>
      <charset val="128"/>
    </font>
    <font>
      <sz val="8"/>
      <color theme="1"/>
      <name val="ＭＳ ゴシック"/>
      <family val="3"/>
      <charset val="128"/>
    </font>
    <font>
      <b/>
      <sz val="10"/>
      <color rgb="FFFF0000"/>
      <name val="ＭＳ ゴシック"/>
      <family val="3"/>
      <charset val="128"/>
    </font>
    <font>
      <b/>
      <sz val="9"/>
      <color rgb="FFFF0000"/>
      <name val="ＭＳ ゴシック"/>
      <family val="3"/>
      <charset val="128"/>
    </font>
    <font>
      <b/>
      <sz val="6"/>
      <color theme="1"/>
      <name val="ＭＳ ゴシック"/>
      <family val="3"/>
      <charset val="128"/>
    </font>
    <font>
      <b/>
      <sz val="10"/>
      <color theme="1"/>
      <name val="ＭＳ ゴシック"/>
      <family val="3"/>
      <charset val="128"/>
    </font>
    <font>
      <sz val="10"/>
      <color theme="1"/>
      <name val="ＭＳ ゴシック"/>
      <family val="3"/>
      <charset val="128"/>
    </font>
    <font>
      <sz val="12"/>
      <color theme="1"/>
      <name val="ＭＳ ゴシック"/>
      <family val="3"/>
      <charset val="128"/>
    </font>
    <font>
      <sz val="9"/>
      <color theme="1"/>
      <name val="ＭＳ ゴシック"/>
      <family val="3"/>
      <charset val="128"/>
    </font>
    <font>
      <sz val="8"/>
      <name val="ＭＳ ゴシック"/>
      <family val="3"/>
      <charset val="128"/>
    </font>
    <font>
      <sz val="10.5"/>
      <color theme="1"/>
      <name val="ＭＳ ゴシック"/>
      <family val="3"/>
      <charset val="128"/>
    </font>
    <font>
      <b/>
      <sz val="11"/>
      <color theme="1"/>
      <name val="ＭＳ ゴシック"/>
      <family val="3"/>
      <charset val="128"/>
    </font>
    <font>
      <sz val="11"/>
      <color theme="9" tint="-0.249977111117893"/>
      <name val="ＭＳ ゴシック"/>
      <family val="3"/>
      <charset val="128"/>
    </font>
    <font>
      <sz val="11"/>
      <color rgb="FFFF0000"/>
      <name val="ＭＳ ゴシック"/>
      <family val="3"/>
      <charset val="128"/>
    </font>
    <font>
      <sz val="14"/>
      <color theme="1"/>
      <name val="ＭＳ ゴシック"/>
      <family val="3"/>
      <charset val="128"/>
    </font>
    <font>
      <b/>
      <sz val="18"/>
      <color theme="1"/>
      <name val="ＭＳ ゴシック"/>
      <family val="3"/>
      <charset val="128"/>
    </font>
    <font>
      <b/>
      <sz val="14"/>
      <color theme="1"/>
      <name val="ＭＳ ゴシック"/>
      <family val="3"/>
      <charset val="128"/>
    </font>
    <font>
      <b/>
      <sz val="16"/>
      <color theme="1"/>
      <name val="ＭＳ ゴシック"/>
      <family val="3"/>
      <charset val="128"/>
    </font>
    <font>
      <sz val="11"/>
      <name val="ＭＳ ゴシック"/>
      <family val="3"/>
      <charset val="128"/>
    </font>
    <font>
      <b/>
      <sz val="11"/>
      <name val="ＭＳ ゴシック"/>
      <family val="3"/>
      <charset val="128"/>
    </font>
    <font>
      <b/>
      <sz val="11"/>
      <color rgb="FFFF0000"/>
      <name val="ＭＳ ゴシック"/>
      <family val="3"/>
      <charset val="128"/>
    </font>
    <font>
      <sz val="9"/>
      <name val="ＭＳ ゴシック"/>
      <family val="3"/>
      <charset val="128"/>
    </font>
    <font>
      <sz val="8"/>
      <color rgb="FFFF0000"/>
      <name val="ＭＳ 明朝"/>
      <family val="1"/>
      <charset val="128"/>
    </font>
    <font>
      <sz val="8"/>
      <color rgb="FFFF0000"/>
      <name val="ＭＳ Ｐゴシック"/>
      <family val="3"/>
      <charset val="128"/>
      <scheme val="minor"/>
    </font>
    <font>
      <b/>
      <sz val="10"/>
      <color theme="1"/>
      <name val="ＭＳ 明朝"/>
      <family val="1"/>
      <charset val="128"/>
    </font>
    <font>
      <sz val="9"/>
      <color rgb="FF000000"/>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diagonalUp="1">
      <left/>
      <right style="thin">
        <color indexed="64"/>
      </right>
      <top style="double">
        <color indexed="64"/>
      </top>
      <bottom style="medium">
        <color indexed="64"/>
      </bottom>
      <diagonal style="thin">
        <color indexed="64"/>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bottom style="medium">
        <color rgb="FF000000"/>
      </bottom>
      <diagonal/>
    </border>
    <border>
      <left style="medium">
        <color rgb="FF000000"/>
      </left>
      <right style="hair">
        <color indexed="64"/>
      </right>
      <top style="medium">
        <color indexed="64"/>
      </top>
      <bottom style="medium">
        <color indexed="64"/>
      </bottom>
      <diagonal/>
    </border>
    <border diagonalUp="1">
      <left/>
      <right style="hair">
        <color indexed="64"/>
      </right>
      <top style="double">
        <color indexed="64"/>
      </top>
      <bottom style="medium">
        <color indexed="64"/>
      </bottom>
      <diagonal style="thin">
        <color indexed="64"/>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double">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4">
    <xf numFmtId="0" fontId="0" fillId="0" borderId="0"/>
    <xf numFmtId="38"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 fillId="0" borderId="0">
      <alignment vertical="center"/>
    </xf>
  </cellStyleXfs>
  <cellXfs count="609">
    <xf numFmtId="0" fontId="0" fillId="0" borderId="0" xfId="0"/>
    <xf numFmtId="0" fontId="4" fillId="0" borderId="0" xfId="0" applyFont="1"/>
    <xf numFmtId="0" fontId="0" fillId="0" borderId="0" xfId="0" applyAlignment="1">
      <alignment horizontal="right"/>
    </xf>
    <xf numFmtId="0" fontId="3"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wrapText="1"/>
    </xf>
    <xf numFmtId="0" fontId="3" fillId="0" borderId="0" xfId="0" applyFont="1" applyAlignment="1">
      <alignment horizontal="center" vertical="center"/>
    </xf>
    <xf numFmtId="0" fontId="17" fillId="2" borderId="0" xfId="0" applyFont="1" applyFill="1" applyAlignment="1">
      <alignment vertical="center"/>
    </xf>
    <xf numFmtId="0" fontId="18" fillId="2" borderId="0" xfId="0" applyFont="1" applyFill="1" applyAlignment="1">
      <alignment vertical="center"/>
    </xf>
    <xf numFmtId="0" fontId="18" fillId="2" borderId="0" xfId="0" applyFont="1" applyFill="1"/>
    <xf numFmtId="0" fontId="17" fillId="2" borderId="0" xfId="0" applyFont="1" applyFill="1" applyAlignment="1">
      <alignment horizontal="left" vertical="center"/>
    </xf>
    <xf numFmtId="0" fontId="17" fillId="2" borderId="0" xfId="0" applyFont="1" applyFill="1" applyAlignment="1">
      <alignment horizontal="justify" vertical="center"/>
    </xf>
    <xf numFmtId="0" fontId="17" fillId="2" borderId="0" xfId="0" applyFont="1" applyFill="1" applyAlignment="1">
      <alignment vertical="center" wrapText="1"/>
    </xf>
    <xf numFmtId="0" fontId="17" fillId="2" borderId="0" xfId="0" applyFont="1" applyFill="1"/>
    <xf numFmtId="0" fontId="17" fillId="2" borderId="0" xfId="0" applyFont="1" applyFill="1" applyAlignment="1">
      <alignment horizontal="justify" vertical="center" wrapText="1"/>
    </xf>
    <xf numFmtId="0" fontId="4"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17" fillId="0" borderId="0" xfId="0" applyFont="1" applyAlignment="1">
      <alignment horizontal="right" vertical="center"/>
    </xf>
    <xf numFmtId="0" fontId="17" fillId="0" borderId="0" xfId="0" applyFont="1" applyAlignment="1">
      <alignment horizontal="justify" vertical="center"/>
    </xf>
    <xf numFmtId="0" fontId="17" fillId="0" borderId="0" xfId="0" applyFont="1" applyAlignment="1">
      <alignment vertical="center" shrinkToFit="1"/>
    </xf>
    <xf numFmtId="0" fontId="17" fillId="0" borderId="0" xfId="0" applyFont="1" applyAlignment="1">
      <alignment vertical="center" wrapText="1"/>
    </xf>
    <xf numFmtId="0" fontId="18" fillId="0" borderId="0" xfId="0" applyFont="1"/>
    <xf numFmtId="0" fontId="17" fillId="0" borderId="42" xfId="0" applyFont="1" applyBorder="1" applyAlignment="1">
      <alignment vertical="center"/>
    </xf>
    <xf numFmtId="0" fontId="17" fillId="0" borderId="0" xfId="0" applyFont="1"/>
    <xf numFmtId="0" fontId="10" fillId="0" borderId="0" xfId="0" applyFont="1" applyAlignment="1">
      <alignment horizontal="justify" vertical="center"/>
    </xf>
    <xf numFmtId="0" fontId="5" fillId="0" borderId="0" xfId="0" applyFont="1"/>
    <xf numFmtId="0" fontId="16" fillId="0" borderId="0" xfId="0" applyFont="1"/>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29" xfId="0" applyFont="1" applyBorder="1" applyAlignment="1">
      <alignment horizontal="center" vertical="center"/>
    </xf>
    <xf numFmtId="0" fontId="28" fillId="0" borderId="1" xfId="0" applyFont="1" applyBorder="1" applyAlignment="1">
      <alignment horizontal="justify" vertical="center"/>
    </xf>
    <xf numFmtId="0" fontId="28" fillId="0" borderId="5" xfId="0" applyFont="1" applyBorder="1" applyAlignment="1">
      <alignment horizontal="center" vertical="center"/>
    </xf>
    <xf numFmtId="0" fontId="3" fillId="0" borderId="36" xfId="0" applyFont="1" applyBorder="1" applyAlignment="1">
      <alignment horizontal="center" vertical="center"/>
    </xf>
    <xf numFmtId="0" fontId="3" fillId="0" borderId="33"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7" xfId="0" applyFont="1" applyBorder="1" applyAlignment="1">
      <alignment horizontal="center" vertical="center"/>
    </xf>
    <xf numFmtId="0" fontId="3" fillId="0" borderId="35" xfId="0" applyFont="1" applyBorder="1" applyAlignment="1" applyProtection="1">
      <alignment horizontal="center" vertical="center"/>
      <protection locked="0"/>
    </xf>
    <xf numFmtId="0" fontId="5" fillId="0" borderId="0" xfId="0" applyFont="1" applyAlignment="1">
      <alignment horizontal="justify" vertical="center"/>
    </xf>
    <xf numFmtId="0" fontId="12" fillId="0" borderId="0" xfId="0" applyFont="1" applyAlignment="1">
      <alignment horizontal="center"/>
    </xf>
    <xf numFmtId="0" fontId="3" fillId="0" borderId="2" xfId="0" applyFont="1" applyBorder="1" applyAlignment="1">
      <alignment horizontal="center" vertical="center"/>
    </xf>
    <xf numFmtId="0" fontId="2" fillId="0" borderId="9" xfId="0" applyFont="1" applyBorder="1" applyAlignment="1">
      <alignment vertical="center"/>
    </xf>
    <xf numFmtId="56" fontId="3" fillId="0" borderId="32" xfId="0" applyNumberFormat="1" applyFont="1" applyBorder="1" applyAlignment="1" applyProtection="1">
      <alignment horizontal="center" vertical="center"/>
      <protection locked="0"/>
    </xf>
    <xf numFmtId="177" fontId="3" fillId="0" borderId="80" xfId="0" applyNumberFormat="1" applyFont="1" applyBorder="1" applyAlignment="1" applyProtection="1">
      <alignment horizontal="center" vertical="center"/>
      <protection locked="0"/>
    </xf>
    <xf numFmtId="0" fontId="3" fillId="0" borderId="33" xfId="0" applyFont="1" applyBorder="1" applyAlignment="1" applyProtection="1">
      <alignment horizontal="left" vertical="center"/>
      <protection locked="0"/>
    </xf>
    <xf numFmtId="0" fontId="3" fillId="0" borderId="33" xfId="0" applyFont="1" applyBorder="1" applyAlignment="1" applyProtection="1">
      <alignment horizontal="left" vertical="center" wrapText="1"/>
      <protection locked="0"/>
    </xf>
    <xf numFmtId="56" fontId="3" fillId="0" borderId="30" xfId="0" applyNumberFormat="1" applyFont="1" applyBorder="1" applyAlignment="1" applyProtection="1">
      <alignment horizontal="center" vertical="center"/>
      <protection locked="0"/>
    </xf>
    <xf numFmtId="177" fontId="3" fillId="0" borderId="81" xfId="0" applyNumberFormat="1" applyFont="1" applyBorder="1" applyAlignment="1" applyProtection="1">
      <alignment horizontal="center" vertical="center"/>
      <protection locked="0"/>
    </xf>
    <xf numFmtId="0" fontId="3" fillId="0" borderId="31" xfId="0" applyFont="1" applyBorder="1" applyAlignment="1" applyProtection="1">
      <alignment horizontal="left" vertical="center"/>
      <protection locked="0"/>
    </xf>
    <xf numFmtId="0" fontId="3" fillId="0" borderId="31" xfId="0" applyFont="1" applyBorder="1" applyAlignment="1" applyProtection="1">
      <alignment horizontal="left" vertical="center" wrapText="1"/>
      <protection locked="0"/>
    </xf>
    <xf numFmtId="56" fontId="3" fillId="0" borderId="34" xfId="0" applyNumberFormat="1" applyFont="1" applyBorder="1" applyAlignment="1" applyProtection="1">
      <alignment horizontal="center" vertical="center"/>
      <protection locked="0"/>
    </xf>
    <xf numFmtId="177" fontId="3" fillId="0" borderId="82" xfId="0" applyNumberFormat="1" applyFont="1" applyBorder="1" applyAlignment="1" applyProtection="1">
      <alignment horizontal="center" vertical="center"/>
      <protection locked="0"/>
    </xf>
    <xf numFmtId="0" fontId="3" fillId="0" borderId="35" xfId="0" applyFont="1" applyBorder="1" applyAlignment="1" applyProtection="1">
      <alignment horizontal="left" vertical="center"/>
      <protection locked="0"/>
    </xf>
    <xf numFmtId="0" fontId="13" fillId="0" borderId="0" xfId="0" applyFont="1" applyAlignment="1">
      <alignment horizontal="left" vertical="center" indent="28"/>
    </xf>
    <xf numFmtId="0" fontId="13" fillId="0" borderId="0" xfId="0" applyFont="1" applyAlignment="1">
      <alignment vertical="center"/>
    </xf>
    <xf numFmtId="0" fontId="13" fillId="0" borderId="42" xfId="0" applyFont="1" applyBorder="1" applyAlignment="1">
      <alignment horizontal="left" vertical="center" shrinkToFit="1"/>
    </xf>
    <xf numFmtId="0" fontId="6" fillId="0" borderId="0" xfId="0" applyFont="1" applyAlignment="1">
      <alignment vertical="center"/>
    </xf>
    <xf numFmtId="0" fontId="6" fillId="0" borderId="53" xfId="0" applyFont="1" applyBorder="1" applyAlignment="1">
      <alignment horizontal="left" vertical="center" shrinkToFit="1"/>
    </xf>
    <xf numFmtId="0" fontId="13" fillId="0" borderId="53" xfId="0" applyFont="1" applyBorder="1" applyAlignment="1">
      <alignment horizontal="left" vertical="center" shrinkToFit="1"/>
    </xf>
    <xf numFmtId="0" fontId="14" fillId="0" borderId="0" xfId="0" applyFont="1" applyAlignment="1">
      <alignment horizontal="left" vertical="center" indent="25"/>
    </xf>
    <xf numFmtId="0" fontId="14" fillId="0" borderId="0" xfId="0" applyFont="1" applyAlignment="1">
      <alignment horizontal="left" vertical="center"/>
    </xf>
    <xf numFmtId="0" fontId="11" fillId="0" borderId="0" xfId="0" applyFont="1" applyAlignment="1">
      <alignment vertical="center"/>
    </xf>
    <xf numFmtId="0" fontId="31" fillId="0" borderId="0" xfId="0" applyFont="1" applyAlignment="1">
      <alignment horizontal="justify" vertical="center" wrapText="1"/>
    </xf>
    <xf numFmtId="0" fontId="9" fillId="0" borderId="0" xfId="0" applyFont="1" applyAlignment="1">
      <alignment horizontal="justify" vertical="center" wrapText="1"/>
    </xf>
    <xf numFmtId="0" fontId="10" fillId="0" borderId="0" xfId="0" applyFont="1" applyAlignment="1">
      <alignment horizontal="justify"/>
    </xf>
    <xf numFmtId="0" fontId="15" fillId="0" borderId="38" xfId="0" applyFont="1" applyBorder="1" applyAlignment="1" applyProtection="1">
      <alignment horizontal="center" vertical="center" wrapText="1"/>
      <protection locked="0"/>
    </xf>
    <xf numFmtId="176" fontId="4" fillId="0" borderId="8" xfId="0" applyNumberFormat="1" applyFont="1" applyBorder="1" applyAlignment="1" applyProtection="1">
      <alignment vertical="center"/>
      <protection locked="0"/>
    </xf>
    <xf numFmtId="176" fontId="4" fillId="0" borderId="10" xfId="0" applyNumberFormat="1" applyFont="1" applyBorder="1" applyAlignment="1" applyProtection="1">
      <alignment vertical="center"/>
      <protection locked="0"/>
    </xf>
    <xf numFmtId="0" fontId="4" fillId="0" borderId="29"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3" fillId="0" borderId="13" xfId="0" applyFont="1" applyBorder="1" applyAlignment="1">
      <alignment horizontal="center" vertical="center"/>
    </xf>
    <xf numFmtId="0" fontId="3" fillId="0" borderId="13" xfId="0" applyFont="1" applyBorder="1" applyAlignment="1" applyProtection="1">
      <alignment vertical="center"/>
      <protection locked="0"/>
    </xf>
    <xf numFmtId="0" fontId="17" fillId="0" borderId="0" xfId="0" applyFont="1" applyAlignment="1" applyProtection="1">
      <alignment horizontal="center" vertical="center"/>
      <protection locked="0"/>
    </xf>
    <xf numFmtId="0" fontId="4" fillId="0" borderId="42" xfId="0" applyFont="1" applyBorder="1"/>
    <xf numFmtId="0" fontId="22" fillId="0" borderId="14" xfId="0" applyFont="1" applyBorder="1" applyAlignment="1" applyProtection="1">
      <alignment vertical="center"/>
      <protection locked="0"/>
    </xf>
    <xf numFmtId="0" fontId="29" fillId="0" borderId="12" xfId="0" applyFont="1" applyBorder="1" applyAlignment="1" applyProtection="1">
      <alignment vertical="center"/>
      <protection locked="0"/>
    </xf>
    <xf numFmtId="0" fontId="3" fillId="0" borderId="13" xfId="0" applyFont="1" applyBorder="1" applyAlignment="1">
      <alignment vertical="center"/>
    </xf>
    <xf numFmtId="0" fontId="3" fillId="0" borderId="12" xfId="0" applyFont="1" applyBorder="1" applyAlignment="1">
      <alignment horizontal="center" vertical="center"/>
    </xf>
    <xf numFmtId="176" fontId="2" fillId="0" borderId="108" xfId="0" applyNumberFormat="1" applyFont="1" applyBorder="1" applyAlignment="1" applyProtection="1">
      <alignment horizontal="center" vertical="center"/>
      <protection locked="0"/>
    </xf>
    <xf numFmtId="176" fontId="3" fillId="0" borderId="109"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right" vertical="center"/>
      <protection locked="0"/>
    </xf>
    <xf numFmtId="176" fontId="4" fillId="0" borderId="7"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0" fontId="3" fillId="0" borderId="74" xfId="0" applyFont="1" applyBorder="1" applyAlignment="1" applyProtection="1">
      <alignment horizontal="center" vertical="center" wrapText="1"/>
      <protection locked="0"/>
    </xf>
    <xf numFmtId="0" fontId="3" fillId="0" borderId="74" xfId="0" applyFont="1" applyBorder="1" applyAlignment="1">
      <alignment horizontal="center" vertical="center" wrapText="1"/>
    </xf>
    <xf numFmtId="0" fontId="4" fillId="0" borderId="74" xfId="0" applyFont="1" applyBorder="1" applyAlignment="1">
      <alignment horizontal="center" vertical="center" wrapText="1"/>
    </xf>
    <xf numFmtId="0" fontId="34" fillId="0" borderId="0" xfId="0" applyFont="1"/>
    <xf numFmtId="0" fontId="34" fillId="0" borderId="0" xfId="0" applyFont="1" applyAlignment="1">
      <alignment vertical="center"/>
    </xf>
    <xf numFmtId="41" fontId="34" fillId="0" borderId="0" xfId="0" applyNumberFormat="1" applyFont="1" applyAlignment="1">
      <alignment vertical="center"/>
    </xf>
    <xf numFmtId="5" fontId="34" fillId="0" borderId="0" xfId="0" applyNumberFormat="1" applyFont="1" applyAlignment="1">
      <alignment vertical="center"/>
    </xf>
    <xf numFmtId="0" fontId="34" fillId="0" borderId="0" xfId="0" applyFont="1" applyAlignment="1">
      <alignment horizontal="center" vertical="center"/>
    </xf>
    <xf numFmtId="0" fontId="35" fillId="0" borderId="0" xfId="0" applyFont="1" applyAlignment="1">
      <alignment vertical="center"/>
    </xf>
    <xf numFmtId="0" fontId="37" fillId="0" borderId="0" xfId="0" applyFont="1" applyAlignment="1">
      <alignment vertical="center"/>
    </xf>
    <xf numFmtId="41" fontId="38" fillId="0" borderId="0" xfId="0" applyNumberFormat="1" applyFont="1" applyAlignment="1">
      <alignment horizontal="right" vertical="center"/>
    </xf>
    <xf numFmtId="5" fontId="38" fillId="0" borderId="0" xfId="0" applyNumberFormat="1" applyFont="1" applyAlignment="1">
      <alignment horizontal="right" vertical="center"/>
    </xf>
    <xf numFmtId="0" fontId="38" fillId="0" borderId="0" xfId="0" applyFont="1" applyAlignment="1">
      <alignment horizontal="center" vertical="center"/>
    </xf>
    <xf numFmtId="0" fontId="38" fillId="0" borderId="0" xfId="0" applyFont="1" applyAlignment="1">
      <alignment horizontal="right" vertical="center"/>
    </xf>
    <xf numFmtId="0" fontId="39" fillId="0" borderId="0" xfId="0" applyFont="1" applyAlignment="1">
      <alignment horizontal="center" vertical="center"/>
    </xf>
    <xf numFmtId="0" fontId="39" fillId="0" borderId="0" xfId="0" applyFont="1" applyAlignment="1">
      <alignment horizontal="left" vertical="center"/>
    </xf>
    <xf numFmtId="180" fontId="34" fillId="0" borderId="108" xfId="0" applyNumberFormat="1" applyFont="1" applyBorder="1" applyAlignment="1" applyProtection="1">
      <alignment horizontal="center" vertical="center"/>
      <protection locked="0"/>
    </xf>
    <xf numFmtId="0" fontId="34" fillId="0" borderId="113" xfId="0" applyFont="1" applyBorder="1" applyAlignment="1" applyProtection="1">
      <alignment horizontal="center" vertical="center"/>
      <protection locked="0"/>
    </xf>
    <xf numFmtId="180" fontId="34" fillId="0" borderId="45" xfId="0" applyNumberFormat="1" applyFont="1" applyBorder="1" applyAlignment="1" applyProtection="1">
      <alignment horizontal="center" vertical="center"/>
      <protection locked="0"/>
    </xf>
    <xf numFmtId="180" fontId="34" fillId="3" borderId="94" xfId="0" applyNumberFormat="1" applyFont="1" applyFill="1" applyBorder="1" applyAlignment="1">
      <alignment horizontal="right" vertical="center"/>
    </xf>
    <xf numFmtId="180" fontId="34" fillId="3" borderId="118" xfId="0" applyNumberFormat="1" applyFont="1" applyFill="1" applyBorder="1" applyAlignment="1">
      <alignment horizontal="right" vertical="center"/>
    </xf>
    <xf numFmtId="180" fontId="34" fillId="0" borderId="127" xfId="0" applyNumberFormat="1" applyFont="1" applyBorder="1" applyAlignment="1" applyProtection="1">
      <alignment horizontal="center" vertical="center"/>
      <protection locked="0"/>
    </xf>
    <xf numFmtId="0" fontId="42" fillId="0" borderId="113" xfId="0" applyFont="1" applyBorder="1" applyAlignment="1" applyProtection="1">
      <alignment vertical="center"/>
      <protection locked="0"/>
    </xf>
    <xf numFmtId="180" fontId="34" fillId="0" borderId="128" xfId="0" applyNumberFormat="1" applyFont="1" applyBorder="1" applyAlignment="1" applyProtection="1">
      <alignment horizontal="center" vertical="center"/>
      <protection locked="0"/>
    </xf>
    <xf numFmtId="0" fontId="42" fillId="0" borderId="114" xfId="0" applyFont="1" applyBorder="1" applyAlignment="1" applyProtection="1">
      <alignment vertical="center"/>
      <protection locked="0"/>
    </xf>
    <xf numFmtId="180" fontId="34" fillId="3" borderId="97" xfId="0" applyNumberFormat="1" applyFont="1" applyFill="1" applyBorder="1" applyAlignment="1">
      <alignment horizontal="right" vertical="center"/>
    </xf>
    <xf numFmtId="180" fontId="34" fillId="0" borderId="123" xfId="0" applyNumberFormat="1" applyFont="1" applyBorder="1" applyAlignment="1">
      <alignment horizontal="center" vertical="center"/>
    </xf>
    <xf numFmtId="0" fontId="42" fillId="0" borderId="43" xfId="0" applyFont="1" applyBorder="1" applyAlignment="1">
      <alignment vertical="center"/>
    </xf>
    <xf numFmtId="41" fontId="42" fillId="0" borderId="43" xfId="0" applyNumberFormat="1" applyFont="1" applyBorder="1" applyAlignment="1">
      <alignment vertical="center"/>
    </xf>
    <xf numFmtId="5" fontId="42" fillId="0" borderId="43" xfId="0" applyNumberFormat="1" applyFont="1" applyBorder="1" applyAlignment="1">
      <alignment vertical="center"/>
    </xf>
    <xf numFmtId="0" fontId="42" fillId="0" borderId="43" xfId="0" applyFont="1" applyBorder="1" applyAlignment="1">
      <alignment horizontal="center" vertical="center"/>
    </xf>
    <xf numFmtId="180" fontId="34" fillId="3" borderId="119" xfId="0" applyNumberFormat="1" applyFont="1" applyFill="1" applyBorder="1" applyAlignment="1">
      <alignment horizontal="right" vertical="center"/>
    </xf>
    <xf numFmtId="180" fontId="34" fillId="3" borderId="57" xfId="0" applyNumberFormat="1" applyFont="1" applyFill="1" applyBorder="1" applyAlignment="1">
      <alignment horizontal="right" vertical="center"/>
    </xf>
    <xf numFmtId="0" fontId="34" fillId="0" borderId="113" xfId="0" applyFont="1" applyBorder="1" applyAlignment="1" applyProtection="1">
      <alignment horizontal="left" vertical="center"/>
      <protection locked="0"/>
    </xf>
    <xf numFmtId="180" fontId="34" fillId="0" borderId="45" xfId="0" applyNumberFormat="1" applyFont="1" applyBorder="1" applyAlignment="1" applyProtection="1">
      <alignment vertical="center"/>
      <protection locked="0"/>
    </xf>
    <xf numFmtId="0" fontId="34" fillId="0" borderId="45" xfId="0" applyFont="1" applyBorder="1" applyAlignment="1" applyProtection="1">
      <alignment horizontal="center" vertical="center"/>
      <protection locked="0"/>
    </xf>
    <xf numFmtId="180" fontId="34" fillId="0" borderId="129" xfId="0" applyNumberFormat="1" applyFont="1" applyBorder="1" applyAlignment="1" applyProtection="1">
      <alignment horizontal="center" vertical="center"/>
      <protection locked="0"/>
    </xf>
    <xf numFmtId="180" fontId="34" fillId="3" borderId="101" xfId="0" applyNumberFormat="1" applyFont="1" applyFill="1" applyBorder="1" applyAlignment="1">
      <alignment horizontal="right" vertical="center"/>
    </xf>
    <xf numFmtId="180" fontId="34" fillId="3" borderId="18" xfId="0" applyNumberFormat="1" applyFont="1" applyFill="1" applyBorder="1" applyAlignment="1">
      <alignment horizontal="right" vertical="center"/>
    </xf>
    <xf numFmtId="0" fontId="34" fillId="0" borderId="125" xfId="0" applyFont="1" applyBorder="1" applyAlignment="1" applyProtection="1">
      <alignment horizontal="center" vertical="center"/>
      <protection locked="0"/>
    </xf>
    <xf numFmtId="180" fontId="34" fillId="0" borderId="126" xfId="0" applyNumberFormat="1" applyFont="1" applyBorder="1" applyAlignment="1" applyProtection="1">
      <alignment horizontal="center" vertical="center"/>
      <protection locked="0"/>
    </xf>
    <xf numFmtId="180" fontId="34" fillId="3" borderId="134" xfId="0" applyNumberFormat="1" applyFont="1" applyFill="1" applyBorder="1" applyAlignment="1">
      <alignment horizontal="right" vertical="center"/>
    </xf>
    <xf numFmtId="180" fontId="34" fillId="3" borderId="86" xfId="0" applyNumberFormat="1" applyFont="1" applyFill="1" applyBorder="1" applyAlignment="1">
      <alignment horizontal="right" vertical="center"/>
    </xf>
    <xf numFmtId="180" fontId="34" fillId="3" borderId="120" xfId="0" applyNumberFormat="1" applyFont="1" applyFill="1" applyBorder="1" applyAlignment="1">
      <alignment horizontal="right" vertical="center"/>
    </xf>
    <xf numFmtId="180" fontId="34" fillId="3" borderId="91" xfId="0" applyNumberFormat="1" applyFont="1" applyFill="1" applyBorder="1" applyAlignment="1">
      <alignment horizontal="right" vertical="center"/>
    </xf>
    <xf numFmtId="181" fontId="34" fillId="0" borderId="45" xfId="0" applyNumberFormat="1" applyFont="1" applyBorder="1" applyAlignment="1" applyProtection="1">
      <alignment horizontal="center" vertical="center"/>
      <protection locked="0"/>
    </xf>
    <xf numFmtId="0" fontId="42" fillId="0" borderId="43" xfId="0" applyFont="1" applyBorder="1" applyAlignment="1">
      <alignment horizontal="left" vertical="center"/>
    </xf>
    <xf numFmtId="41" fontId="42" fillId="0" borderId="43" xfId="0" applyNumberFormat="1" applyFont="1" applyBorder="1" applyAlignment="1">
      <alignment horizontal="left" vertical="center"/>
    </xf>
    <xf numFmtId="5" fontId="42" fillId="0" borderId="43" xfId="0" applyNumberFormat="1" applyFont="1" applyBorder="1" applyAlignment="1">
      <alignment horizontal="left" vertical="center"/>
    </xf>
    <xf numFmtId="180" fontId="34" fillId="3" borderId="27" xfId="0" applyNumberFormat="1" applyFont="1" applyFill="1" applyBorder="1" applyAlignment="1">
      <alignment vertical="center"/>
    </xf>
    <xf numFmtId="180" fontId="34" fillId="3" borderId="5" xfId="0" applyNumberFormat="1" applyFont="1" applyFill="1" applyBorder="1" applyAlignment="1">
      <alignment vertical="center"/>
    </xf>
    <xf numFmtId="0" fontId="34" fillId="0" borderId="0" xfId="0" applyFont="1" applyAlignment="1">
      <alignment horizontal="left" vertical="center"/>
    </xf>
    <xf numFmtId="0" fontId="44" fillId="0" borderId="0" xfId="0" applyFont="1" applyAlignment="1" applyProtection="1">
      <alignment vertical="center"/>
      <protection locked="0"/>
    </xf>
    <xf numFmtId="0" fontId="44" fillId="0" borderId="0" xfId="0" applyFont="1" applyAlignment="1">
      <alignment vertical="center"/>
    </xf>
    <xf numFmtId="0" fontId="45" fillId="0" borderId="39" xfId="0" applyFont="1" applyBorder="1" applyAlignment="1">
      <alignment vertical="center" wrapText="1"/>
    </xf>
    <xf numFmtId="0" fontId="42" fillId="0" borderId="0" xfId="0" applyFont="1" applyAlignment="1">
      <alignment vertical="center" wrapText="1"/>
    </xf>
    <xf numFmtId="41" fontId="42" fillId="0" borderId="0" xfId="0" applyNumberFormat="1" applyFont="1" applyAlignment="1">
      <alignment vertical="center" wrapText="1"/>
    </xf>
    <xf numFmtId="5" fontId="42" fillId="0" borderId="0" xfId="0" applyNumberFormat="1" applyFont="1" applyAlignment="1">
      <alignment vertical="center" wrapText="1"/>
    </xf>
    <xf numFmtId="0" fontId="42" fillId="0" borderId="0" xfId="0" applyFont="1" applyAlignment="1">
      <alignment horizontal="center" vertical="center" wrapText="1"/>
    </xf>
    <xf numFmtId="0" fontId="46" fillId="0" borderId="0" xfId="0" applyFont="1" applyAlignment="1">
      <alignment horizontal="justify" vertical="center"/>
    </xf>
    <xf numFmtId="0" fontId="37" fillId="0" borderId="0" xfId="0" applyFont="1" applyAlignment="1">
      <alignment horizontal="justify" vertical="center"/>
    </xf>
    <xf numFmtId="0" fontId="34" fillId="0" borderId="0" xfId="0" applyFont="1" applyAlignment="1">
      <alignment horizontal="justify" vertical="center"/>
    </xf>
    <xf numFmtId="181" fontId="34" fillId="0" borderId="45" xfId="0" applyNumberFormat="1" applyFont="1" applyBorder="1" applyAlignment="1" applyProtection="1">
      <alignment vertical="center"/>
      <protection locked="0"/>
    </xf>
    <xf numFmtId="0" fontId="34" fillId="0" borderId="112" xfId="0" applyFont="1" applyBorder="1" applyAlignment="1" applyProtection="1">
      <alignment horizontal="center" vertical="center"/>
      <protection locked="0"/>
    </xf>
    <xf numFmtId="41" fontId="34" fillId="0" borderId="54" xfId="0" applyNumberFormat="1" applyFont="1" applyBorder="1" applyAlignment="1" applyProtection="1">
      <alignment vertical="center"/>
      <protection locked="0"/>
    </xf>
    <xf numFmtId="181" fontId="34" fillId="0" borderId="54" xfId="0" applyNumberFormat="1" applyFont="1" applyBorder="1" applyAlignment="1" applyProtection="1">
      <alignment horizontal="center" vertical="center"/>
      <protection locked="0"/>
    </xf>
    <xf numFmtId="0" fontId="34" fillId="0" borderId="54" xfId="0" applyFont="1" applyBorder="1" applyAlignment="1" applyProtection="1">
      <alignment horizontal="center" vertical="center"/>
      <protection locked="0"/>
    </xf>
    <xf numFmtId="0" fontId="34" fillId="0" borderId="55" xfId="0" applyFont="1" applyBorder="1" applyAlignment="1" applyProtection="1">
      <alignment horizontal="center" vertical="center"/>
      <protection locked="0"/>
    </xf>
    <xf numFmtId="41" fontId="34" fillId="0" borderId="45" xfId="0" applyNumberFormat="1" applyFont="1" applyBorder="1" applyAlignment="1" applyProtection="1">
      <alignment horizontal="right" vertical="center"/>
      <protection locked="0"/>
    </xf>
    <xf numFmtId="0" fontId="34" fillId="0" borderId="48" xfId="0" applyFont="1" applyBorder="1" applyAlignment="1" applyProtection="1">
      <alignment horizontal="center" vertical="center"/>
      <protection locked="0"/>
    </xf>
    <xf numFmtId="0" fontId="34" fillId="0" borderId="114" xfId="0" applyFont="1" applyBorder="1" applyAlignment="1" applyProtection="1">
      <alignment horizontal="center" vertical="center"/>
      <protection locked="0"/>
    </xf>
    <xf numFmtId="41" fontId="34" fillId="0" borderId="46" xfId="0" applyNumberFormat="1" applyFont="1" applyBorder="1" applyAlignment="1" applyProtection="1">
      <alignment horizontal="right" vertical="center"/>
      <protection locked="0"/>
    </xf>
    <xf numFmtId="181" fontId="34" fillId="0" borderId="46" xfId="0" applyNumberFormat="1" applyFont="1" applyBorder="1" applyAlignment="1" applyProtection="1">
      <alignment horizontal="center" vertical="center"/>
      <protection locked="0"/>
    </xf>
    <xf numFmtId="0" fontId="34" fillId="0" borderId="46"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43" xfId="0" applyFont="1" applyBorder="1" applyAlignment="1">
      <alignment vertical="center"/>
    </xf>
    <xf numFmtId="41" fontId="34" fillId="0" borderId="43" xfId="0" applyNumberFormat="1" applyFont="1" applyBorder="1" applyAlignment="1">
      <alignment vertical="center"/>
    </xf>
    <xf numFmtId="5" fontId="34" fillId="0" borderId="43" xfId="0" applyNumberFormat="1" applyFont="1" applyBorder="1" applyAlignment="1">
      <alignment vertical="center"/>
    </xf>
    <xf numFmtId="0" fontId="34" fillId="0" borderId="43" xfId="0" applyFont="1" applyBorder="1" applyAlignment="1">
      <alignment horizontal="center" vertical="center"/>
    </xf>
    <xf numFmtId="0" fontId="34" fillId="0" borderId="113" xfId="0" applyFont="1" applyBorder="1" applyAlignment="1" applyProtection="1">
      <alignment vertical="center"/>
      <protection locked="0"/>
    </xf>
    <xf numFmtId="41" fontId="34" fillId="0" borderId="45" xfId="0" applyNumberFormat="1" applyFont="1" applyBorder="1" applyAlignment="1" applyProtection="1">
      <alignment vertical="center"/>
      <protection locked="0"/>
    </xf>
    <xf numFmtId="0" fontId="34" fillId="0" borderId="114" xfId="0" applyFont="1" applyBorder="1" applyAlignment="1" applyProtection="1">
      <alignment vertical="center"/>
      <protection locked="0"/>
    </xf>
    <xf numFmtId="41" fontId="34" fillId="0" borderId="46" xfId="0" applyNumberFormat="1" applyFont="1" applyBorder="1" applyAlignment="1" applyProtection="1">
      <alignment vertical="center"/>
      <protection locked="0"/>
    </xf>
    <xf numFmtId="0" fontId="34" fillId="0" borderId="133" xfId="0" applyFont="1" applyBorder="1" applyAlignment="1" applyProtection="1">
      <alignment horizontal="center" vertical="center"/>
      <protection locked="0"/>
    </xf>
    <xf numFmtId="181" fontId="34" fillId="0" borderId="46" xfId="0" applyNumberFormat="1" applyFont="1" applyBorder="1" applyAlignment="1" applyProtection="1">
      <alignment vertical="center"/>
      <protection locked="0"/>
    </xf>
    <xf numFmtId="0" fontId="34" fillId="0" borderId="47" xfId="0" applyFont="1" applyBorder="1" applyAlignment="1" applyProtection="1">
      <alignment horizontal="center" vertical="center"/>
      <protection locked="0"/>
    </xf>
    <xf numFmtId="5" fontId="34" fillId="0" borderId="45" xfId="0" applyNumberFormat="1" applyFont="1" applyBorder="1" applyAlignment="1" applyProtection="1">
      <alignment vertical="center"/>
      <protection locked="0"/>
    </xf>
    <xf numFmtId="0" fontId="34" fillId="0" borderId="124" xfId="0" applyFont="1" applyBorder="1" applyAlignment="1" applyProtection="1">
      <alignment vertical="center"/>
      <protection locked="0"/>
    </xf>
    <xf numFmtId="41" fontId="34" fillId="0" borderId="130" xfId="0" applyNumberFormat="1" applyFont="1" applyBorder="1" applyAlignment="1" applyProtection="1">
      <alignment vertical="center"/>
      <protection locked="0"/>
    </xf>
    <xf numFmtId="5" fontId="34" fillId="0" borderId="130" xfId="0" applyNumberFormat="1" applyFont="1" applyBorder="1" applyAlignment="1" applyProtection="1">
      <alignment vertical="center"/>
      <protection locked="0"/>
    </xf>
    <xf numFmtId="0" fontId="34" fillId="0" borderId="130" xfId="0" applyFont="1" applyBorder="1" applyAlignment="1" applyProtection="1">
      <alignment horizontal="center" vertical="center"/>
      <protection locked="0"/>
    </xf>
    <xf numFmtId="0" fontId="34" fillId="0" borderId="132" xfId="0" applyFont="1" applyBorder="1" applyAlignment="1" applyProtection="1">
      <alignment horizontal="center" vertical="center"/>
      <protection locked="0"/>
    </xf>
    <xf numFmtId="0" fontId="48" fillId="0" borderId="113" xfId="0" applyFont="1" applyBorder="1" applyAlignment="1" applyProtection="1">
      <alignment vertical="center"/>
      <protection locked="0"/>
    </xf>
    <xf numFmtId="5" fontId="34" fillId="0" borderId="46" xfId="0" applyNumberFormat="1" applyFont="1" applyBorder="1" applyAlignment="1" applyProtection="1">
      <alignment vertical="center"/>
      <protection locked="0"/>
    </xf>
    <xf numFmtId="0" fontId="34" fillId="0" borderId="0" xfId="0" applyFont="1" applyAlignment="1">
      <alignment horizontal="right" vertical="center"/>
    </xf>
    <xf numFmtId="0" fontId="34" fillId="0" borderId="39" xfId="0" applyFont="1" applyBorder="1" applyAlignment="1">
      <alignment vertical="center"/>
    </xf>
    <xf numFmtId="0" fontId="42" fillId="0" borderId="112" xfId="0" applyFont="1" applyBorder="1" applyAlignment="1" applyProtection="1">
      <alignment horizontal="left" vertical="center"/>
      <protection locked="0"/>
    </xf>
    <xf numFmtId="41" fontId="34" fillId="0" borderId="54" xfId="0" applyNumberFormat="1" applyFont="1" applyBorder="1" applyAlignment="1" applyProtection="1">
      <alignment horizontal="left" vertical="center"/>
      <protection locked="0"/>
    </xf>
    <xf numFmtId="0" fontId="34" fillId="0" borderId="68" xfId="0" applyFont="1" applyBorder="1" applyAlignment="1">
      <alignment vertical="center"/>
    </xf>
    <xf numFmtId="41" fontId="34" fillId="0" borderId="45" xfId="0" applyNumberFormat="1" applyFont="1" applyBorder="1" applyAlignment="1" applyProtection="1">
      <alignment horizontal="left" vertical="center"/>
      <protection locked="0"/>
    </xf>
    <xf numFmtId="0" fontId="34" fillId="0" borderId="69" xfId="0" applyFont="1" applyBorder="1" applyAlignment="1">
      <alignment vertical="center"/>
    </xf>
    <xf numFmtId="0" fontId="34" fillId="0" borderId="70" xfId="0" applyFont="1" applyBorder="1" applyAlignment="1">
      <alignment vertical="center"/>
    </xf>
    <xf numFmtId="0" fontId="34" fillId="0" borderId="71" xfId="0" applyFont="1" applyBorder="1" applyAlignment="1">
      <alignment vertical="center"/>
    </xf>
    <xf numFmtId="0" fontId="34" fillId="0" borderId="131" xfId="0" applyFont="1" applyBorder="1" applyAlignment="1">
      <alignment vertical="center"/>
    </xf>
    <xf numFmtId="41" fontId="34" fillId="0" borderId="126" xfId="0" applyNumberFormat="1" applyFont="1" applyBorder="1" applyAlignment="1" applyProtection="1">
      <alignment horizontal="left" vertical="center"/>
      <protection locked="0"/>
    </xf>
    <xf numFmtId="0" fontId="34" fillId="0" borderId="126" xfId="0" applyFont="1" applyBorder="1" applyAlignment="1" applyProtection="1">
      <alignment horizontal="center" vertical="center"/>
      <protection locked="0"/>
    </xf>
    <xf numFmtId="0" fontId="34" fillId="0" borderId="112" xfId="0" applyFont="1" applyBorder="1" applyAlignment="1" applyProtection="1">
      <alignment horizontal="left" vertical="center"/>
      <protection locked="0"/>
    </xf>
    <xf numFmtId="0" fontId="34" fillId="0" borderId="0" xfId="0" applyFont="1" applyAlignment="1" applyProtection="1">
      <alignment vertical="center"/>
      <protection locked="0"/>
    </xf>
    <xf numFmtId="179" fontId="34" fillId="0" borderId="0" xfId="0" applyNumberFormat="1" applyFont="1" applyAlignment="1">
      <alignment vertical="center"/>
    </xf>
    <xf numFmtId="178" fontId="34" fillId="0" borderId="0" xfId="0" applyNumberFormat="1" applyFont="1" applyAlignment="1">
      <alignment vertical="center"/>
    </xf>
    <xf numFmtId="0" fontId="34" fillId="0" borderId="125" xfId="0" applyFont="1" applyBorder="1" applyAlignment="1" applyProtection="1">
      <alignment horizontal="left" vertical="center"/>
      <protection locked="0"/>
    </xf>
    <xf numFmtId="0" fontId="34" fillId="0" borderId="112" xfId="0" applyFont="1" applyBorder="1" applyAlignment="1" applyProtection="1">
      <alignment vertical="center"/>
      <protection locked="0"/>
    </xf>
    <xf numFmtId="180" fontId="41" fillId="0" borderId="122" xfId="0" applyNumberFormat="1" applyFont="1" applyBorder="1" applyAlignment="1">
      <alignment horizontal="center" vertical="center" wrapText="1"/>
    </xf>
    <xf numFmtId="0" fontId="41" fillId="0" borderId="26" xfId="0" applyFont="1" applyBorder="1" applyAlignment="1">
      <alignment horizontal="center" vertical="center"/>
    </xf>
    <xf numFmtId="0" fontId="41" fillId="0" borderId="115" xfId="0" applyFont="1" applyBorder="1" applyAlignment="1">
      <alignment horizontal="center" vertical="center"/>
    </xf>
    <xf numFmtId="41" fontId="41" fillId="0" borderId="115" xfId="0" applyNumberFormat="1" applyFont="1" applyBorder="1" applyAlignment="1">
      <alignment horizontal="center" vertical="center" wrapText="1"/>
    </xf>
    <xf numFmtId="180" fontId="41" fillId="0" borderId="115" xfId="0" applyNumberFormat="1" applyFont="1" applyBorder="1" applyAlignment="1">
      <alignment horizontal="center" vertical="center" wrapText="1"/>
    </xf>
    <xf numFmtId="0" fontId="41" fillId="0" borderId="115" xfId="0" applyFont="1" applyBorder="1" applyAlignment="1">
      <alignment horizontal="center" vertical="center" wrapText="1"/>
    </xf>
    <xf numFmtId="0" fontId="41" fillId="0" borderId="116" xfId="0" applyFont="1" applyBorder="1" applyAlignment="1">
      <alignment horizontal="center" vertical="center" wrapText="1"/>
    </xf>
    <xf numFmtId="0" fontId="41" fillId="0" borderId="117"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27" xfId="0" applyFont="1" applyBorder="1" applyAlignment="1">
      <alignment horizontal="center" vertical="center"/>
    </xf>
    <xf numFmtId="0" fontId="40" fillId="0" borderId="115" xfId="0" applyFont="1" applyBorder="1" applyAlignment="1">
      <alignment horizontal="center" vertical="center" wrapText="1"/>
    </xf>
    <xf numFmtId="42" fontId="34" fillId="0" borderId="27" xfId="0" applyNumberFormat="1" applyFont="1" applyBorder="1" applyAlignment="1">
      <alignment horizontal="right" vertical="center"/>
    </xf>
    <xf numFmtId="42" fontId="34" fillId="0" borderId="28" xfId="0" applyNumberFormat="1" applyFont="1" applyBorder="1" applyAlignment="1">
      <alignment horizontal="right" vertical="center"/>
    </xf>
    <xf numFmtId="42" fontId="34" fillId="0" borderId="1" xfId="1" applyNumberFormat="1" applyFont="1" applyFill="1" applyBorder="1" applyAlignment="1" applyProtection="1">
      <alignment horizontal="right" vertical="center"/>
    </xf>
    <xf numFmtId="42" fontId="34" fillId="0" borderId="8" xfId="0" applyNumberFormat="1" applyFont="1" applyBorder="1" applyAlignment="1">
      <alignment horizontal="right" vertical="center"/>
    </xf>
    <xf numFmtId="0" fontId="50" fillId="0" borderId="0" xfId="0" applyFont="1"/>
    <xf numFmtId="3" fontId="50" fillId="0" borderId="0" xfId="0" applyNumberFormat="1" applyFont="1"/>
    <xf numFmtId="42" fontId="50" fillId="0" borderId="0" xfId="0" applyNumberFormat="1" applyFont="1"/>
    <xf numFmtId="0" fontId="50" fillId="0" borderId="0" xfId="0" applyFont="1" applyAlignment="1">
      <alignment horizontal="center"/>
    </xf>
    <xf numFmtId="42" fontId="50" fillId="0" borderId="0" xfId="0" applyNumberFormat="1" applyFont="1" applyAlignment="1">
      <alignment horizontal="right"/>
    </xf>
    <xf numFmtId="0" fontId="34" fillId="0" borderId="0" xfId="0" applyFont="1" applyAlignment="1">
      <alignment wrapText="1"/>
    </xf>
    <xf numFmtId="3" fontId="34" fillId="0" borderId="0" xfId="0" applyNumberFormat="1" applyFont="1"/>
    <xf numFmtId="42" fontId="42" fillId="0" borderId="0" xfId="0" applyNumberFormat="1" applyFont="1"/>
    <xf numFmtId="42" fontId="51" fillId="0" borderId="0" xfId="0" applyNumberFormat="1" applyFont="1" applyAlignment="1">
      <alignment vertical="center"/>
    </xf>
    <xf numFmtId="0" fontId="35" fillId="0" borderId="0" xfId="0" applyFont="1" applyAlignment="1">
      <alignment vertical="center" wrapText="1"/>
    </xf>
    <xf numFmtId="0" fontId="37" fillId="0" borderId="0" xfId="0" applyFont="1"/>
    <xf numFmtId="0" fontId="42" fillId="0" borderId="0" xfId="0" applyFont="1" applyAlignment="1">
      <alignment horizontal="center"/>
    </xf>
    <xf numFmtId="0" fontId="38" fillId="0" borderId="0" xfId="0" applyFont="1"/>
    <xf numFmtId="0" fontId="54" fillId="4" borderId="1" xfId="0" applyFont="1" applyFill="1" applyBorder="1" applyAlignment="1">
      <alignment horizontal="center" vertical="center" wrapText="1"/>
    </xf>
    <xf numFmtId="3" fontId="54" fillId="4" borderId="2" xfId="0" applyNumberFormat="1" applyFont="1" applyFill="1" applyBorder="1" applyAlignment="1">
      <alignment horizontal="center" vertical="center" wrapText="1"/>
    </xf>
    <xf numFmtId="6" fontId="54" fillId="0" borderId="9" xfId="2" applyFont="1" applyFill="1" applyBorder="1" applyAlignment="1">
      <alignment horizontal="center" vertical="center" wrapText="1"/>
    </xf>
    <xf numFmtId="42" fontId="54" fillId="0" borderId="59" xfId="2" applyNumberFormat="1" applyFont="1" applyFill="1" applyBorder="1" applyAlignment="1">
      <alignment horizontal="center" vertical="center" wrapText="1"/>
    </xf>
    <xf numFmtId="6" fontId="54" fillId="0" borderId="59" xfId="2" applyFont="1" applyFill="1" applyBorder="1" applyAlignment="1">
      <alignment horizontal="center" vertical="center" wrapText="1"/>
    </xf>
    <xf numFmtId="42" fontId="54" fillId="0" borderId="60" xfId="2" applyNumberFormat="1" applyFont="1" applyFill="1" applyBorder="1" applyAlignment="1">
      <alignment horizontal="center" vertical="center" wrapText="1"/>
    </xf>
    <xf numFmtId="0" fontId="54" fillId="0" borderId="90" xfId="0" applyFont="1" applyBorder="1" applyAlignment="1" applyProtection="1">
      <alignment horizontal="left" vertical="center"/>
      <protection locked="0"/>
    </xf>
    <xf numFmtId="42" fontId="54" fillId="0" borderId="91" xfId="0" applyNumberFormat="1" applyFont="1" applyBorder="1" applyProtection="1">
      <protection locked="0"/>
    </xf>
    <xf numFmtId="0" fontId="54" fillId="0" borderId="91" xfId="0" applyFont="1" applyBorder="1" applyAlignment="1" applyProtection="1">
      <alignment horizontal="center"/>
      <protection locked="0"/>
    </xf>
    <xf numFmtId="0" fontId="54" fillId="4" borderId="92" xfId="0" applyFont="1" applyFill="1" applyBorder="1" applyAlignment="1">
      <alignment horizontal="center"/>
    </xf>
    <xf numFmtId="42" fontId="54" fillId="4" borderId="56" xfId="0" applyNumberFormat="1" applyFont="1" applyFill="1" applyBorder="1" applyAlignment="1">
      <alignment horizontal="left" vertical="center"/>
    </xf>
    <xf numFmtId="0" fontId="54" fillId="0" borderId="93" xfId="0" applyFont="1" applyBorder="1" applyAlignment="1" applyProtection="1">
      <alignment horizontal="left" vertical="center"/>
      <protection locked="0"/>
    </xf>
    <xf numFmtId="42" fontId="54" fillId="0" borderId="94" xfId="0" applyNumberFormat="1" applyFont="1" applyBorder="1" applyAlignment="1" applyProtection="1">
      <alignment horizontal="left" vertical="center"/>
      <protection locked="0"/>
    </xf>
    <xf numFmtId="0" fontId="54" fillId="0" borderId="94" xfId="0" applyFont="1" applyBorder="1" applyAlignment="1" applyProtection="1">
      <alignment horizontal="center" vertical="center"/>
      <protection locked="0"/>
    </xf>
    <xf numFmtId="0" fontId="54" fillId="4" borderId="95" xfId="0" applyFont="1" applyFill="1" applyBorder="1" applyAlignment="1">
      <alignment horizontal="center" vertical="center"/>
    </xf>
    <xf numFmtId="42" fontId="54" fillId="4" borderId="51" xfId="0" applyNumberFormat="1" applyFont="1" applyFill="1" applyBorder="1" applyAlignment="1">
      <alignment horizontal="left" vertical="center"/>
    </xf>
    <xf numFmtId="0" fontId="54" fillId="0" borderId="96" xfId="0" applyFont="1" applyBorder="1" applyAlignment="1" applyProtection="1">
      <alignment horizontal="left" vertical="center"/>
      <protection locked="0"/>
    </xf>
    <xf numFmtId="42" fontId="54" fillId="0" borderId="97" xfId="0" applyNumberFormat="1" applyFont="1" applyBorder="1" applyAlignment="1" applyProtection="1">
      <alignment horizontal="left" vertical="center"/>
      <protection locked="0"/>
    </xf>
    <xf numFmtId="0" fontId="54" fillId="0" borderId="97" xfId="0" applyFont="1" applyBorder="1" applyAlignment="1" applyProtection="1">
      <alignment horizontal="center" vertical="center"/>
      <protection locked="0"/>
    </xf>
    <xf numFmtId="0" fontId="54" fillId="4" borderId="98" xfId="0" applyFont="1" applyFill="1" applyBorder="1" applyAlignment="1">
      <alignment horizontal="center" vertical="center"/>
    </xf>
    <xf numFmtId="42" fontId="54" fillId="4" borderId="52" xfId="0" applyNumberFormat="1" applyFont="1" applyFill="1" applyBorder="1" applyAlignment="1">
      <alignment horizontal="left" vertical="center"/>
    </xf>
    <xf numFmtId="0" fontId="54" fillId="0" borderId="67" xfId="0" applyFont="1" applyBorder="1" applyAlignment="1">
      <alignment horizontal="left" vertical="center"/>
    </xf>
    <xf numFmtId="42" fontId="54" fillId="0" borderId="43" xfId="0" applyNumberFormat="1" applyFont="1" applyBorder="1" applyAlignment="1">
      <alignment horizontal="left" vertical="center"/>
    </xf>
    <xf numFmtId="0" fontId="54" fillId="0" borderId="43" xfId="0" applyFont="1" applyBorder="1" applyAlignment="1">
      <alignment horizontal="center" vertical="center"/>
    </xf>
    <xf numFmtId="0" fontId="54" fillId="4" borderId="43" xfId="0" applyFont="1" applyFill="1" applyBorder="1" applyAlignment="1">
      <alignment horizontal="center" vertical="center"/>
    </xf>
    <xf numFmtId="42" fontId="54" fillId="4" borderId="41" xfId="0" applyNumberFormat="1" applyFont="1" applyFill="1" applyBorder="1" applyAlignment="1">
      <alignment horizontal="left" vertical="center"/>
    </xf>
    <xf numFmtId="0" fontId="54" fillId="0" borderId="75" xfId="0" applyFont="1" applyBorder="1" applyAlignment="1" applyProtection="1">
      <alignment horizontal="left" vertical="center"/>
      <protection locked="0"/>
    </xf>
    <xf numFmtId="42" fontId="54" fillId="0" borderId="91" xfId="0" applyNumberFormat="1" applyFont="1" applyBorder="1" applyAlignment="1" applyProtection="1">
      <alignment horizontal="left" vertical="center"/>
      <protection locked="0"/>
    </xf>
    <xf numFmtId="0" fontId="54" fillId="0" borderId="91" xfId="0" applyFont="1" applyBorder="1" applyAlignment="1" applyProtection="1">
      <alignment horizontal="center" vertical="center"/>
      <protection locked="0"/>
    </xf>
    <xf numFmtId="0" fontId="54" fillId="4" borderId="92" xfId="0" applyFont="1" applyFill="1" applyBorder="1" applyAlignment="1">
      <alignment horizontal="center" vertical="center"/>
    </xf>
    <xf numFmtId="0" fontId="54" fillId="0" borderId="92" xfId="0" applyFont="1" applyBorder="1" applyAlignment="1">
      <alignment horizontal="center" vertical="center"/>
    </xf>
    <xf numFmtId="0" fontId="54" fillId="0" borderId="95" xfId="0" applyFont="1" applyBorder="1" applyAlignment="1">
      <alignment horizontal="center" vertical="center"/>
    </xf>
    <xf numFmtId="0" fontId="54" fillId="0" borderId="98" xfId="0" applyFont="1" applyBorder="1" applyAlignment="1">
      <alignment horizontal="center" vertical="center"/>
    </xf>
    <xf numFmtId="0" fontId="38" fillId="0" borderId="0" xfId="0" applyFont="1" applyAlignment="1">
      <alignment vertical="center"/>
    </xf>
    <xf numFmtId="0" fontId="37" fillId="0" borderId="0" xfId="0" applyFont="1" applyAlignment="1">
      <alignment horizontal="center" vertical="center"/>
    </xf>
    <xf numFmtId="3" fontId="37" fillId="0" borderId="0" xfId="0" applyNumberFormat="1" applyFont="1" applyAlignment="1">
      <alignment horizontal="center" vertical="center"/>
    </xf>
    <xf numFmtId="42" fontId="42" fillId="0" borderId="0" xfId="0" applyNumberFormat="1" applyFont="1" applyAlignment="1">
      <alignment horizontal="left" vertical="center"/>
    </xf>
    <xf numFmtId="0" fontId="42" fillId="0" borderId="0" xfId="0" applyFont="1" applyAlignment="1">
      <alignment horizontal="center" vertical="center"/>
    </xf>
    <xf numFmtId="0" fontId="37" fillId="0" borderId="0" xfId="0" applyFont="1" applyAlignment="1">
      <alignment horizontal="center" vertical="center" textRotation="255"/>
    </xf>
    <xf numFmtId="0" fontId="47" fillId="0" borderId="0" xfId="0" applyFont="1" applyAlignment="1">
      <alignment horizontal="right" vertical="center"/>
    </xf>
    <xf numFmtId="42" fontId="42" fillId="0" borderId="0" xfId="0" applyNumberFormat="1" applyFont="1" applyAlignment="1">
      <alignment horizontal="center"/>
    </xf>
    <xf numFmtId="0" fontId="50" fillId="0" borderId="0" xfId="0" applyFont="1" applyAlignment="1">
      <alignment horizontal="center" vertical="center" textRotation="255"/>
    </xf>
    <xf numFmtId="0" fontId="50" fillId="0" borderId="0" xfId="0" applyFont="1" applyAlignment="1">
      <alignment horizontal="center" vertical="center"/>
    </xf>
    <xf numFmtId="3" fontId="50" fillId="0" borderId="0" xfId="0" applyNumberFormat="1" applyFont="1" applyAlignment="1">
      <alignment horizontal="center" vertical="center"/>
    </xf>
    <xf numFmtId="0" fontId="52" fillId="0" borderId="0" xfId="0" applyFont="1" applyAlignment="1">
      <alignment horizontal="right" vertical="center"/>
    </xf>
    <xf numFmtId="42" fontId="50" fillId="0" borderId="0" xfId="0" applyNumberFormat="1" applyFont="1" applyAlignment="1">
      <alignment horizontal="center"/>
    </xf>
    <xf numFmtId="0" fontId="54" fillId="0" borderId="6" xfId="0" applyFont="1" applyBorder="1" applyAlignment="1">
      <alignment horizontal="center" vertical="center"/>
    </xf>
    <xf numFmtId="3" fontId="54" fillId="0" borderId="2" xfId="0" applyNumberFormat="1" applyFont="1" applyBorder="1" applyAlignment="1">
      <alignment horizontal="center" vertical="center"/>
    </xf>
    <xf numFmtId="0" fontId="54" fillId="0" borderId="9" xfId="0" applyFont="1" applyBorder="1" applyAlignment="1">
      <alignment horizontal="center" vertical="center"/>
    </xf>
    <xf numFmtId="42" fontId="54" fillId="0" borderId="59" xfId="2" applyNumberFormat="1" applyFont="1" applyFill="1" applyBorder="1" applyAlignment="1">
      <alignment horizontal="left" vertical="center" wrapText="1"/>
    </xf>
    <xf numFmtId="42" fontId="54" fillId="0" borderId="60" xfId="2" applyNumberFormat="1" applyFont="1" applyFill="1" applyBorder="1" applyAlignment="1">
      <alignment vertical="center" wrapText="1"/>
    </xf>
    <xf numFmtId="42" fontId="54" fillId="0" borderId="94" xfId="0" applyNumberFormat="1" applyFont="1" applyBorder="1" applyProtection="1">
      <protection locked="0"/>
    </xf>
    <xf numFmtId="0" fontId="54" fillId="0" borderId="94" xfId="0" applyFont="1" applyBorder="1" applyAlignment="1" applyProtection="1">
      <alignment horizontal="center"/>
      <protection locked="0"/>
    </xf>
    <xf numFmtId="0" fontId="54" fillId="4" borderId="95" xfId="0" applyFont="1" applyFill="1" applyBorder="1" applyAlignment="1">
      <alignment horizontal="center"/>
    </xf>
    <xf numFmtId="0" fontId="54" fillId="0" borderId="90" xfId="0" applyFont="1" applyBorder="1" applyAlignment="1">
      <alignment horizontal="left" vertical="center"/>
    </xf>
    <xf numFmtId="42" fontId="54" fillId="0" borderId="91" xfId="0" applyNumberFormat="1" applyFont="1" applyBorder="1" applyAlignment="1">
      <alignment horizontal="left" vertical="center"/>
    </xf>
    <xf numFmtId="0" fontId="54" fillId="0" borderId="91" xfId="0" applyFont="1" applyBorder="1" applyAlignment="1">
      <alignment horizontal="center" vertical="center"/>
    </xf>
    <xf numFmtId="0" fontId="54" fillId="4" borderId="103" xfId="0" applyFont="1" applyFill="1" applyBorder="1" applyAlignment="1">
      <alignment horizontal="center"/>
    </xf>
    <xf numFmtId="0" fontId="54" fillId="4" borderId="104" xfId="0" applyFont="1" applyFill="1" applyBorder="1" applyAlignment="1">
      <alignment horizontal="center" vertical="center"/>
    </xf>
    <xf numFmtId="0" fontId="54" fillId="0" borderId="99" xfId="0" applyFont="1" applyBorder="1" applyAlignment="1" applyProtection="1">
      <alignment horizontal="left" vertical="center"/>
      <protection locked="0"/>
    </xf>
    <xf numFmtId="42" fontId="54" fillId="0" borderId="101" xfId="0" applyNumberFormat="1" applyFont="1" applyBorder="1" applyAlignment="1" applyProtection="1">
      <alignment horizontal="left" vertical="center"/>
      <protection locked="0"/>
    </xf>
    <xf numFmtId="0" fontId="54" fillId="0" borderId="101" xfId="0" applyFont="1" applyBorder="1" applyAlignment="1" applyProtection="1">
      <alignment horizontal="center" vertical="center"/>
      <protection locked="0"/>
    </xf>
    <xf numFmtId="0" fontId="54" fillId="4" borderId="105" xfId="0" applyFont="1" applyFill="1" applyBorder="1" applyAlignment="1">
      <alignment horizontal="center" vertical="center"/>
    </xf>
    <xf numFmtId="42" fontId="54" fillId="4" borderId="58" xfId="0" applyNumberFormat="1" applyFont="1" applyFill="1" applyBorder="1" applyAlignment="1">
      <alignment horizontal="left" vertical="center"/>
    </xf>
    <xf numFmtId="0" fontId="54" fillId="0" borderId="100" xfId="0" applyFont="1" applyBorder="1" applyAlignment="1">
      <alignment horizontal="left" vertical="center"/>
    </xf>
    <xf numFmtId="42" fontId="54" fillId="0" borderId="102" xfId="0" applyNumberFormat="1" applyFont="1" applyBorder="1" applyAlignment="1">
      <alignment horizontal="left" vertical="center"/>
    </xf>
    <xf numFmtId="0" fontId="54" fillId="0" borderId="102" xfId="0" applyFont="1" applyBorder="1" applyAlignment="1">
      <alignment horizontal="center" vertical="center"/>
    </xf>
    <xf numFmtId="42" fontId="54" fillId="4" borderId="50" xfId="0" applyNumberFormat="1" applyFont="1" applyFill="1" applyBorder="1" applyAlignment="1">
      <alignment horizontal="left" vertical="center"/>
    </xf>
    <xf numFmtId="42" fontId="54" fillId="4" borderId="137" xfId="0" applyNumberFormat="1" applyFont="1" applyFill="1" applyBorder="1" applyAlignment="1">
      <alignment horizontal="left" vertical="center"/>
    </xf>
    <xf numFmtId="0" fontId="54" fillId="4" borderId="107" xfId="0" applyFont="1" applyFill="1" applyBorder="1" applyAlignment="1">
      <alignment horizontal="center" vertical="center"/>
    </xf>
    <xf numFmtId="3" fontId="47" fillId="4" borderId="8" xfId="0" applyNumberFormat="1" applyFont="1" applyFill="1" applyBorder="1" applyAlignment="1">
      <alignment horizontal="center" vertical="center"/>
    </xf>
    <xf numFmtId="0" fontId="34" fillId="4" borderId="13" xfId="0" applyFont="1" applyFill="1" applyBorder="1" applyAlignment="1">
      <alignment horizontal="justify" vertical="center"/>
    </xf>
    <xf numFmtId="42" fontId="34" fillId="4" borderId="15" xfId="0" applyNumberFormat="1" applyFont="1" applyFill="1" applyBorder="1" applyAlignment="1">
      <alignment horizontal="justify" vertical="center"/>
    </xf>
    <xf numFmtId="0" fontId="34" fillId="4" borderId="15" xfId="0" applyFont="1" applyFill="1" applyBorder="1" applyAlignment="1">
      <alignment horizontal="center" vertical="center"/>
    </xf>
    <xf numFmtId="42" fontId="34" fillId="4" borderId="5" xfId="0" applyNumberFormat="1" applyFont="1" applyFill="1" applyBorder="1" applyAlignment="1">
      <alignment horizontal="justify" vertical="center"/>
    </xf>
    <xf numFmtId="0" fontId="56" fillId="0" borderId="0" xfId="0" applyFont="1" applyAlignment="1">
      <alignment vertical="center"/>
    </xf>
    <xf numFmtId="0" fontId="34" fillId="0" borderId="9" xfId="0" applyFont="1" applyBorder="1" applyAlignment="1">
      <alignment vertical="center"/>
    </xf>
    <xf numFmtId="42" fontId="34" fillId="0" borderId="0" xfId="0" applyNumberFormat="1" applyFont="1" applyAlignment="1">
      <alignment horizontal="left" vertical="center"/>
    </xf>
    <xf numFmtId="6" fontId="57" fillId="0" borderId="59" xfId="2"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wrapText="1"/>
    </xf>
    <xf numFmtId="0" fontId="17" fillId="2" borderId="0" xfId="0" applyFont="1" applyFill="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5" fillId="0" borderId="0" xfId="0" applyFont="1" applyAlignment="1" applyProtection="1">
      <alignment vertical="center"/>
      <protection locked="0"/>
    </xf>
    <xf numFmtId="0" fontId="5" fillId="0" borderId="7" xfId="0" applyFont="1" applyBorder="1" applyAlignment="1" applyProtection="1">
      <alignment vertical="center"/>
      <protection locked="0"/>
    </xf>
    <xf numFmtId="0" fontId="3" fillId="0" borderId="4" xfId="0" applyFont="1" applyBorder="1" applyAlignment="1" applyProtection="1">
      <alignment horizontal="center" vertical="center" wrapText="1"/>
      <protection locked="0"/>
    </xf>
    <xf numFmtId="0" fontId="20" fillId="0" borderId="4" xfId="0" applyFont="1" applyBorder="1" applyAlignment="1">
      <alignment horizontal="center" vertical="center" wrapText="1"/>
    </xf>
    <xf numFmtId="0" fontId="22" fillId="0" borderId="15" xfId="0" applyFont="1" applyBorder="1" applyAlignment="1" applyProtection="1">
      <alignment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7" fillId="0" borderId="0" xfId="0" applyFont="1" applyAlignment="1">
      <alignment horizontal="left" vertical="center"/>
    </xf>
    <xf numFmtId="0" fontId="17" fillId="0" borderId="0" xfId="0" applyFont="1" applyAlignment="1">
      <alignment horizontal="center" vertical="center"/>
    </xf>
    <xf numFmtId="0" fontId="17" fillId="0" borderId="42" xfId="0" applyFont="1" applyBorder="1" applyAlignment="1">
      <alignment horizontal="center" vertical="center" shrinkToFit="1"/>
    </xf>
    <xf numFmtId="0" fontId="25" fillId="0" borderId="0" xfId="0" applyFont="1" applyAlignment="1">
      <alignment horizontal="center" vertical="center"/>
    </xf>
    <xf numFmtId="0" fontId="19" fillId="0" borderId="0" xfId="0" applyFont="1" applyAlignment="1">
      <alignment horizontal="center" vertical="center" wrapText="1"/>
    </xf>
    <xf numFmtId="0" fontId="17" fillId="0" borderId="0" xfId="0" applyFont="1" applyAlignment="1">
      <alignment horizontal="left" vertical="center"/>
    </xf>
    <xf numFmtId="0" fontId="19" fillId="0" borderId="0" xfId="0" applyFont="1" applyAlignment="1">
      <alignment horizontal="center" vertical="center"/>
    </xf>
    <xf numFmtId="0" fontId="17" fillId="0" borderId="0" xfId="0" applyFont="1" applyAlignment="1">
      <alignment horizontal="center" vertical="center" wrapText="1"/>
    </xf>
    <xf numFmtId="42" fontId="17" fillId="0" borderId="42" xfId="0" applyNumberFormat="1" applyFont="1" applyBorder="1" applyAlignment="1">
      <alignment horizontal="center" vertical="center"/>
    </xf>
    <xf numFmtId="0" fontId="17" fillId="0" borderId="42" xfId="0" applyFont="1" applyBorder="1" applyAlignment="1">
      <alignment horizontal="center" vertical="center"/>
    </xf>
    <xf numFmtId="0" fontId="17" fillId="2" borderId="0" xfId="0" applyFont="1" applyFill="1" applyAlignment="1">
      <alignment horizontal="center" vertical="center" wrapText="1"/>
    </xf>
    <xf numFmtId="0" fontId="17" fillId="0" borderId="53" xfId="0" applyFont="1" applyBorder="1" applyAlignment="1">
      <alignment horizontal="center" vertical="center" shrinkToFit="1"/>
    </xf>
    <xf numFmtId="0" fontId="58" fillId="0" borderId="138" xfId="0" applyFont="1" applyBorder="1" applyAlignment="1" applyProtection="1">
      <alignment horizontal="left" vertical="center"/>
      <protection locked="0"/>
    </xf>
    <xf numFmtId="0" fontId="58" fillId="0" borderId="139" xfId="0" applyFont="1" applyBorder="1" applyAlignment="1" applyProtection="1">
      <alignment horizontal="left" vertical="center"/>
      <protection locked="0"/>
    </xf>
    <xf numFmtId="0" fontId="58" fillId="0" borderId="140" xfId="0" applyFont="1" applyBorder="1" applyAlignment="1" applyProtection="1">
      <alignment horizontal="left" vertic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11"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59" fillId="0" borderId="138" xfId="0" applyFont="1" applyBorder="1" applyAlignment="1" applyProtection="1">
      <alignment horizontal="left" wrapText="1"/>
      <protection locked="0"/>
    </xf>
    <xf numFmtId="0" fontId="59" fillId="0" borderId="139" xfId="0" applyFont="1" applyBorder="1" applyAlignment="1" applyProtection="1">
      <alignment horizontal="left" wrapText="1"/>
      <protection locked="0"/>
    </xf>
    <xf numFmtId="0" fontId="59" fillId="0" borderId="140" xfId="0" applyFont="1" applyBorder="1" applyAlignment="1" applyProtection="1">
      <alignment horizontal="left" wrapText="1"/>
      <protection locked="0"/>
    </xf>
    <xf numFmtId="0" fontId="20"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22" fillId="0" borderId="11" xfId="0" applyFont="1" applyBorder="1" applyAlignment="1" applyProtection="1">
      <alignment horizontal="left" vertical="center"/>
      <protection locked="0"/>
    </xf>
    <xf numFmtId="0" fontId="22" fillId="0" borderId="9" xfId="0" applyFont="1" applyBorder="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22" fillId="0" borderId="12"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58" fillId="0" borderId="138" xfId="0" applyFont="1" applyBorder="1" applyAlignment="1" applyProtection="1">
      <alignment horizontal="left" vertical="center" wrapText="1" shrinkToFit="1"/>
      <protection locked="0"/>
    </xf>
    <xf numFmtId="0" fontId="58" fillId="0" borderId="139" xfId="0" applyFont="1" applyBorder="1" applyAlignment="1" applyProtection="1">
      <alignment horizontal="left" vertical="center" wrapText="1" shrinkToFit="1"/>
      <protection locked="0"/>
    </xf>
    <xf numFmtId="0" fontId="58" fillId="0" borderId="140" xfId="0" applyFont="1" applyBorder="1" applyAlignment="1" applyProtection="1">
      <alignment horizontal="left" vertical="center" wrapText="1" shrinkToFit="1"/>
      <protection locked="0"/>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7" xfId="0" applyFont="1" applyBorder="1" applyAlignment="1" applyProtection="1">
      <alignment vertical="center"/>
      <protection locked="0"/>
    </xf>
    <xf numFmtId="0" fontId="5" fillId="0" borderId="84" xfId="0" applyFont="1" applyBorder="1" applyAlignment="1" applyProtection="1">
      <alignment vertical="center"/>
      <protection locked="0"/>
    </xf>
    <xf numFmtId="0" fontId="5" fillId="0" borderId="85" xfId="0" applyFont="1" applyBorder="1" applyAlignment="1" applyProtection="1">
      <alignment vertical="center"/>
      <protection locked="0"/>
    </xf>
    <xf numFmtId="0" fontId="5" fillId="0" borderId="86" xfId="0" applyFont="1" applyBorder="1" applyAlignment="1" applyProtection="1">
      <alignment vertical="center"/>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58" fillId="0" borderId="138" xfId="0" applyFont="1" applyBorder="1" applyAlignment="1" applyProtection="1">
      <alignment vertical="center" wrapText="1"/>
      <protection locked="0"/>
    </xf>
    <xf numFmtId="0" fontId="58" fillId="0" borderId="139" xfId="0" applyFont="1" applyBorder="1" applyAlignment="1" applyProtection="1">
      <alignment vertical="center" wrapText="1"/>
      <protection locked="0"/>
    </xf>
    <xf numFmtId="0" fontId="58" fillId="0" borderId="140" xfId="0" applyFont="1" applyBorder="1" applyAlignment="1" applyProtection="1">
      <alignment vertical="center" wrapText="1"/>
      <protection locked="0"/>
    </xf>
    <xf numFmtId="0" fontId="23" fillId="0" borderId="10" xfId="0" applyFont="1" applyBorder="1" applyAlignment="1">
      <alignment horizontal="left" vertical="center"/>
    </xf>
    <xf numFmtId="0" fontId="60" fillId="0" borderId="11" xfId="0" applyFont="1" applyBorder="1" applyAlignment="1" applyProtection="1">
      <alignment vertical="center"/>
      <protection locked="0"/>
    </xf>
    <xf numFmtId="0" fontId="60" fillId="0" borderId="9" xfId="0" applyFont="1" applyBorder="1" applyAlignment="1" applyProtection="1">
      <alignment vertical="center"/>
      <protection locked="0"/>
    </xf>
    <xf numFmtId="0" fontId="60" fillId="0" borderId="6" xfId="0" applyFont="1" applyBorder="1" applyAlignment="1" applyProtection="1">
      <alignment vertical="center"/>
      <protection locked="0"/>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58" fillId="0" borderId="138" xfId="0" applyFont="1" applyBorder="1" applyAlignment="1" applyProtection="1">
      <alignment vertical="center"/>
      <protection locked="0"/>
    </xf>
    <xf numFmtId="0" fontId="58" fillId="0" borderId="139" xfId="0" applyFont="1" applyBorder="1" applyAlignment="1" applyProtection="1">
      <alignment vertical="center"/>
      <protection locked="0"/>
    </xf>
    <xf numFmtId="0" fontId="58" fillId="0" borderId="140" xfId="0" applyFont="1" applyBorder="1" applyAlignment="1" applyProtection="1">
      <alignment vertical="center"/>
      <protection locked="0"/>
    </xf>
    <xf numFmtId="0" fontId="21" fillId="0" borderId="16" xfId="0" applyFont="1" applyBorder="1" applyAlignment="1" applyProtection="1">
      <alignment vertical="center"/>
      <protection locked="0"/>
    </xf>
    <xf numFmtId="0" fontId="21" fillId="0" borderId="17" xfId="0" applyFont="1" applyBorder="1" applyAlignment="1" applyProtection="1">
      <alignment vertical="center"/>
      <protection locked="0"/>
    </xf>
    <xf numFmtId="0" fontId="21" fillId="0" borderId="18" xfId="0" applyFont="1" applyBorder="1" applyAlignment="1" applyProtection="1">
      <alignment vertical="center"/>
      <protection locked="0"/>
    </xf>
    <xf numFmtId="0" fontId="21" fillId="0" borderId="12" xfId="0" applyFont="1" applyBorder="1" applyAlignment="1" applyProtection="1">
      <alignment vertical="center"/>
      <protection locked="0"/>
    </xf>
    <xf numFmtId="0" fontId="21" fillId="0" borderId="0" xfId="0" applyFont="1" applyAlignment="1" applyProtection="1">
      <alignment vertical="center"/>
      <protection locked="0"/>
    </xf>
    <xf numFmtId="0" fontId="21" fillId="0" borderId="7" xfId="0" applyFont="1" applyBorder="1" applyAlignment="1" applyProtection="1">
      <alignment vertical="center"/>
      <protection locked="0"/>
    </xf>
    <xf numFmtId="0" fontId="21" fillId="0" borderId="75" xfId="0" applyFont="1" applyBorder="1" applyAlignment="1" applyProtection="1">
      <alignment vertical="center"/>
      <protection locked="0"/>
    </xf>
    <xf numFmtId="0" fontId="21" fillId="0" borderId="76" xfId="0" applyFont="1" applyBorder="1" applyAlignment="1" applyProtection="1">
      <alignment vertical="center"/>
      <protection locked="0"/>
    </xf>
    <xf numFmtId="0" fontId="21" fillId="0" borderId="77" xfId="0" applyFont="1" applyBorder="1" applyAlignment="1" applyProtection="1">
      <alignment vertical="center"/>
      <protection locked="0"/>
    </xf>
    <xf numFmtId="0" fontId="22" fillId="0" borderId="15" xfId="0" applyFont="1" applyBorder="1" applyAlignment="1" applyProtection="1">
      <alignment vertical="center"/>
      <protection locked="0"/>
    </xf>
    <xf numFmtId="0" fontId="22" fillId="0" borderId="5"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7"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8"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8" xfId="0" applyFont="1" applyBorder="1" applyAlignment="1" applyProtection="1">
      <alignment vertical="center"/>
      <protection locked="0"/>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7" xfId="0" applyFont="1" applyBorder="1" applyAlignment="1" applyProtection="1">
      <alignment vertical="center"/>
      <protection locked="0"/>
    </xf>
    <xf numFmtId="0" fontId="58" fillId="0" borderId="138" xfId="0" applyFont="1" applyBorder="1" applyAlignment="1" applyProtection="1">
      <alignment horizontal="left" vertical="center" wrapText="1"/>
      <protection locked="0"/>
    </xf>
    <xf numFmtId="0" fontId="58" fillId="0" borderId="139" xfId="0" applyFont="1" applyBorder="1" applyAlignment="1" applyProtection="1">
      <alignment horizontal="left" vertical="center" wrapText="1"/>
      <protection locked="0"/>
    </xf>
    <xf numFmtId="0" fontId="58" fillId="0" borderId="140" xfId="0" applyFont="1" applyBorder="1" applyAlignment="1" applyProtection="1">
      <alignment horizontal="left" vertical="center" wrapText="1"/>
      <protection locked="0"/>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3" fillId="0" borderId="9" xfId="0" applyFont="1" applyBorder="1" applyAlignment="1">
      <alignment horizontal="left" vertical="center"/>
    </xf>
    <xf numFmtId="176" fontId="4" fillId="0" borderId="13"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176" fontId="4" fillId="0" borderId="34" xfId="0" applyNumberFormat="1" applyFont="1" applyBorder="1" applyAlignment="1" applyProtection="1">
      <alignment horizontal="center" vertical="center"/>
      <protection locked="0"/>
    </xf>
    <xf numFmtId="176" fontId="4" fillId="0" borderId="35" xfId="0" applyNumberFormat="1" applyFont="1" applyBorder="1" applyAlignment="1" applyProtection="1">
      <alignment horizontal="center" vertical="center"/>
      <protection locked="0"/>
    </xf>
    <xf numFmtId="0" fontId="3" fillId="0" borderId="1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176" fontId="4" fillId="0" borderId="76" xfId="0" applyNumberFormat="1" applyFont="1" applyBorder="1" applyAlignment="1" applyProtection="1">
      <alignment vertical="center"/>
      <protection locked="0"/>
    </xf>
    <xf numFmtId="176" fontId="4" fillId="0" borderId="77" xfId="0" applyNumberFormat="1" applyFont="1" applyBorder="1" applyAlignment="1" applyProtection="1">
      <alignment vertical="center"/>
      <protection locked="0"/>
    </xf>
    <xf numFmtId="176" fontId="4" fillId="0" borderId="110" xfId="0" applyNumberFormat="1" applyFont="1" applyBorder="1" applyAlignment="1" applyProtection="1">
      <alignment vertical="center"/>
      <protection locked="0"/>
    </xf>
    <xf numFmtId="176" fontId="4" fillId="0" borderId="111" xfId="0" applyNumberFormat="1" applyFont="1" applyBorder="1" applyAlignment="1" applyProtection="1">
      <alignment vertical="center"/>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76" fontId="4" fillId="0" borderId="30" xfId="0" applyNumberFormat="1" applyFont="1" applyBorder="1" applyAlignment="1" applyProtection="1">
      <alignment horizontal="center" vertical="center"/>
      <protection locked="0"/>
    </xf>
    <xf numFmtId="176" fontId="4" fillId="0" borderId="31" xfId="0" applyNumberFormat="1"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3"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176" fontId="4" fillId="0" borderId="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176" fontId="4" fillId="0" borderId="32" xfId="0" applyNumberFormat="1" applyFont="1" applyBorder="1" applyAlignment="1" applyProtection="1">
      <alignment horizontal="center" vertical="center"/>
      <protection locked="0"/>
    </xf>
    <xf numFmtId="176" fontId="4" fillId="0" borderId="33" xfId="0" applyNumberFormat="1" applyFont="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0" borderId="72"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17" fillId="0" borderId="11"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4" fillId="0" borderId="14"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7" fillId="0" borderId="16" xfId="0" applyFont="1" applyBorder="1" applyAlignment="1" applyProtection="1">
      <alignment horizontal="center" vertical="center" shrinkToFit="1"/>
      <protection locked="0"/>
    </xf>
    <xf numFmtId="0" fontId="17" fillId="0" borderId="17" xfId="0" applyFont="1" applyBorder="1" applyAlignment="1" applyProtection="1">
      <alignment horizontal="center" vertical="center" shrinkToFit="1"/>
      <protection locked="0"/>
    </xf>
    <xf numFmtId="0" fontId="17" fillId="0" borderId="18"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7" fillId="0" borderId="8" xfId="0" applyFont="1" applyBorder="1" applyAlignment="1" applyProtection="1">
      <alignment horizontal="center" vertical="center" shrinkToFit="1"/>
      <protection locked="0"/>
    </xf>
    <xf numFmtId="0" fontId="17" fillId="0" borderId="75" xfId="0" applyFont="1" applyBorder="1" applyAlignment="1" applyProtection="1">
      <alignment horizontal="left" vertical="top"/>
      <protection locked="0"/>
    </xf>
    <xf numFmtId="0" fontId="17" fillId="0" borderId="76" xfId="0" applyFont="1" applyBorder="1" applyAlignment="1" applyProtection="1">
      <alignment horizontal="left" vertical="top"/>
      <protection locked="0"/>
    </xf>
    <xf numFmtId="0" fontId="17" fillId="0" borderId="77" xfId="0" applyFont="1" applyBorder="1" applyAlignment="1" applyProtection="1">
      <alignment horizontal="left" vertical="top"/>
      <protection locked="0"/>
    </xf>
    <xf numFmtId="0" fontId="30" fillId="0" borderId="0" xfId="0" applyFont="1" applyAlignment="1">
      <alignment horizontal="center" vertical="center"/>
    </xf>
    <xf numFmtId="0" fontId="6" fillId="0" borderId="10" xfId="0" applyFont="1" applyBorder="1" applyAlignment="1" applyProtection="1">
      <alignment horizontal="right" vertical="center"/>
      <protection locked="0"/>
    </xf>
    <xf numFmtId="0" fontId="17" fillId="0" borderId="75" xfId="0" applyFont="1" applyBorder="1" applyAlignment="1" applyProtection="1">
      <alignment horizontal="center" vertical="center"/>
      <protection locked="0"/>
    </xf>
    <xf numFmtId="0" fontId="17" fillId="0" borderId="77"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75" xfId="0" applyFont="1" applyBorder="1" applyAlignment="1" applyProtection="1">
      <alignment horizontal="center" vertical="center" shrinkToFit="1"/>
      <protection locked="0"/>
    </xf>
    <xf numFmtId="0" fontId="17" fillId="0" borderId="76" xfId="0" applyFont="1" applyBorder="1" applyAlignment="1" applyProtection="1">
      <alignment horizontal="center" vertical="center" shrinkToFit="1"/>
      <protection locked="0"/>
    </xf>
    <xf numFmtId="0" fontId="17" fillId="0" borderId="77" xfId="0" applyFont="1" applyBorder="1" applyAlignment="1" applyProtection="1">
      <alignment horizontal="center" vertical="center" shrinkToFit="1"/>
      <protection locked="0"/>
    </xf>
    <xf numFmtId="38" fontId="43" fillId="0" borderId="0" xfId="1" applyFont="1" applyFill="1" applyBorder="1" applyAlignment="1" applyProtection="1">
      <alignment horizontal="center" vertical="center"/>
    </xf>
    <xf numFmtId="38" fontId="34" fillId="0" borderId="14" xfId="1" applyFont="1" applyFill="1" applyBorder="1" applyAlignment="1" applyProtection="1">
      <alignment horizontal="center" vertical="center"/>
    </xf>
    <xf numFmtId="38" fontId="34" fillId="0" borderId="15" xfId="1" applyFont="1" applyFill="1" applyBorder="1" applyAlignment="1" applyProtection="1">
      <alignment horizontal="center" vertical="center"/>
    </xf>
    <xf numFmtId="38" fontId="34" fillId="0" borderId="5" xfId="1" applyFont="1" applyFill="1" applyBorder="1" applyAlignment="1" applyProtection="1">
      <alignment horizontal="center" vertical="center"/>
    </xf>
    <xf numFmtId="0" fontId="34" fillId="0" borderId="14" xfId="0" applyFont="1" applyBorder="1" applyAlignment="1">
      <alignment horizontal="center" vertical="center"/>
    </xf>
    <xf numFmtId="0" fontId="34" fillId="0" borderId="15" xfId="0" applyFont="1" applyBorder="1" applyAlignment="1">
      <alignment horizontal="center" vertical="center"/>
    </xf>
    <xf numFmtId="0" fontId="34" fillId="0" borderId="5" xfId="0" applyFont="1" applyBorder="1" applyAlignment="1">
      <alignment horizontal="center" vertical="center"/>
    </xf>
    <xf numFmtId="0" fontId="34" fillId="0" borderId="13"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1" xfId="0" applyFont="1" applyBorder="1" applyAlignment="1">
      <alignment horizontal="center" vertical="center"/>
    </xf>
    <xf numFmtId="0" fontId="34" fillId="0" borderId="9" xfId="0" applyFont="1" applyBorder="1" applyAlignment="1">
      <alignment horizontal="center" vertical="center"/>
    </xf>
    <xf numFmtId="0" fontId="34" fillId="0" borderId="6" xfId="0" applyFont="1" applyBorder="1" applyAlignment="1">
      <alignment horizontal="center" vertical="center"/>
    </xf>
    <xf numFmtId="0" fontId="34" fillId="0" borderId="12" xfId="0" applyFont="1" applyBorder="1" applyAlignment="1">
      <alignment horizontal="center" vertical="center"/>
    </xf>
    <xf numFmtId="0" fontId="34" fillId="0" borderId="0" xfId="0" applyFont="1" applyAlignment="1">
      <alignment horizontal="center" vertical="center"/>
    </xf>
    <xf numFmtId="0" fontId="34" fillId="0" borderId="7" xfId="0" applyFont="1" applyBorder="1" applyAlignment="1">
      <alignment horizontal="center" vertical="center"/>
    </xf>
    <xf numFmtId="0" fontId="34" fillId="0" borderId="13" xfId="0" applyFont="1" applyBorder="1" applyAlignment="1">
      <alignment horizontal="center" vertical="center"/>
    </xf>
    <xf numFmtId="0" fontId="34" fillId="0" borderId="10" xfId="0" applyFont="1" applyBorder="1" applyAlignment="1">
      <alignment horizontal="center" vertical="center"/>
    </xf>
    <xf numFmtId="0" fontId="34" fillId="0" borderId="8" xfId="0" applyFont="1" applyBorder="1" applyAlignment="1">
      <alignment horizontal="center" vertical="center"/>
    </xf>
    <xf numFmtId="0" fontId="34" fillId="0" borderId="14"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5" xfId="0" applyFont="1" applyBorder="1" applyAlignment="1">
      <alignment horizontal="center" vertical="center" wrapText="1"/>
    </xf>
    <xf numFmtId="0" fontId="36" fillId="0" borderId="0" xfId="0" applyFont="1" applyAlignment="1">
      <alignment horizontal="center" vertical="center"/>
    </xf>
    <xf numFmtId="42" fontId="34" fillId="0" borderId="6" xfId="0" applyNumberFormat="1" applyFont="1" applyBorder="1" applyAlignment="1" applyProtection="1">
      <alignment vertical="center"/>
      <protection locked="0"/>
    </xf>
    <xf numFmtId="42" fontId="34" fillId="0" borderId="7" xfId="0" applyNumberFormat="1" applyFont="1" applyBorder="1" applyAlignment="1" applyProtection="1">
      <alignment vertical="center"/>
      <protection locked="0"/>
    </xf>
    <xf numFmtId="42" fontId="34" fillId="0" borderId="8" xfId="0" applyNumberFormat="1" applyFont="1" applyBorder="1" applyAlignment="1" applyProtection="1">
      <alignment vertical="center"/>
      <protection locked="0"/>
    </xf>
    <xf numFmtId="0" fontId="34" fillId="0" borderId="11" xfId="0" applyFont="1" applyBorder="1" applyAlignment="1">
      <alignment horizontal="center" vertical="center" textRotation="255" wrapText="1"/>
    </xf>
    <xf numFmtId="0" fontId="34" fillId="0" borderId="12" xfId="0" applyFont="1" applyBorder="1" applyAlignment="1">
      <alignment horizontal="center" vertical="center" textRotation="255" wrapText="1"/>
    </xf>
    <xf numFmtId="0" fontId="34" fillId="0" borderId="13" xfId="0" applyFont="1" applyBorder="1" applyAlignment="1">
      <alignment horizontal="center" vertical="center" textRotation="255" wrapText="1"/>
    </xf>
    <xf numFmtId="0" fontId="37" fillId="0" borderId="0" xfId="0" applyFont="1" applyAlignment="1">
      <alignment horizontal="left" vertical="center"/>
    </xf>
    <xf numFmtId="0" fontId="41" fillId="0" borderId="14" xfId="0" applyFont="1" applyBorder="1" applyAlignment="1">
      <alignment horizontal="center" vertical="center"/>
    </xf>
    <xf numFmtId="0" fontId="41" fillId="0" borderId="21" xfId="0" applyFont="1" applyBorder="1" applyAlignment="1">
      <alignment horizontal="center" vertical="center"/>
    </xf>
    <xf numFmtId="0" fontId="47" fillId="0" borderId="2" xfId="0" applyFont="1" applyBorder="1" applyAlignment="1">
      <alignment horizontal="center" vertical="center" textRotation="255"/>
    </xf>
    <xf numFmtId="0" fontId="47" fillId="0" borderId="3" xfId="0" applyFont="1" applyBorder="1" applyAlignment="1">
      <alignment horizontal="center" vertical="center" textRotation="255"/>
    </xf>
    <xf numFmtId="0" fontId="47" fillId="0" borderId="4" xfId="0" applyFont="1" applyBorder="1" applyAlignment="1">
      <alignment horizontal="center" vertical="center" textRotation="255"/>
    </xf>
    <xf numFmtId="180" fontId="34" fillId="3" borderId="7" xfId="0" applyNumberFormat="1" applyFont="1" applyFill="1" applyBorder="1" applyAlignment="1">
      <alignment horizontal="right" vertical="center"/>
    </xf>
    <xf numFmtId="180" fontId="34" fillId="3" borderId="8" xfId="0" applyNumberFormat="1" applyFont="1" applyFill="1" applyBorder="1" applyAlignment="1">
      <alignment horizontal="right" vertical="center"/>
    </xf>
    <xf numFmtId="0" fontId="47" fillId="0" borderId="11" xfId="0" applyFont="1" applyBorder="1" applyAlignment="1">
      <alignment vertical="center"/>
    </xf>
    <xf numFmtId="0" fontId="47" fillId="0" borderId="9" xfId="0" applyFont="1" applyBorder="1" applyAlignment="1">
      <alignment vertical="center"/>
    </xf>
    <xf numFmtId="0" fontId="47" fillId="0" borderId="6" xfId="0" applyFont="1" applyBorder="1" applyAlignment="1">
      <alignment vertical="center"/>
    </xf>
    <xf numFmtId="0" fontId="47" fillId="0" borderId="135" xfId="0" applyFont="1" applyBorder="1" applyAlignment="1">
      <alignment vertical="center"/>
    </xf>
    <xf numFmtId="0" fontId="47" fillId="0" borderId="106" xfId="0" applyFont="1" applyBorder="1" applyAlignment="1">
      <alignment vertical="center"/>
    </xf>
    <xf numFmtId="0" fontId="47" fillId="0" borderId="136" xfId="0" applyFont="1" applyBorder="1" applyAlignment="1">
      <alignment vertical="center"/>
    </xf>
    <xf numFmtId="180" fontId="34" fillId="3" borderId="2" xfId="0" applyNumberFormat="1" applyFont="1" applyFill="1" applyBorder="1" applyAlignment="1">
      <alignment horizontal="right" vertical="center"/>
    </xf>
    <xf numFmtId="180" fontId="34" fillId="3" borderId="3" xfId="0" applyNumberFormat="1" applyFont="1" applyFill="1" applyBorder="1" applyAlignment="1">
      <alignment horizontal="right" vertical="center"/>
    </xf>
    <xf numFmtId="180" fontId="34" fillId="3" borderId="121" xfId="0" applyNumberFormat="1" applyFont="1" applyFill="1" applyBorder="1" applyAlignment="1">
      <alignment horizontal="right" vertical="center"/>
    </xf>
    <xf numFmtId="0" fontId="41" fillId="0" borderId="14" xfId="0" applyFont="1" applyBorder="1" applyAlignment="1">
      <alignment horizontal="right" vertical="center"/>
    </xf>
    <xf numFmtId="0" fontId="41" fillId="0" borderId="15" xfId="0" applyFont="1" applyBorder="1" applyAlignment="1">
      <alignment horizontal="right" vertical="center"/>
    </xf>
    <xf numFmtId="0" fontId="41" fillId="0" borderId="21" xfId="0" applyFont="1" applyBorder="1" applyAlignment="1">
      <alignment horizontal="right" vertical="center"/>
    </xf>
    <xf numFmtId="0" fontId="54" fillId="4" borderId="2" xfId="0" applyFont="1" applyFill="1" applyBorder="1" applyAlignment="1">
      <alignment horizontal="center" vertical="center"/>
    </xf>
    <xf numFmtId="0" fontId="54" fillId="4" borderId="3" xfId="0" applyFont="1" applyFill="1" applyBorder="1" applyAlignment="1">
      <alignment horizontal="center" vertical="center"/>
    </xf>
    <xf numFmtId="0" fontId="54" fillId="4" borderId="4" xfId="0" applyFont="1" applyFill="1" applyBorder="1" applyAlignment="1">
      <alignment horizontal="center" vertical="center"/>
    </xf>
    <xf numFmtId="3" fontId="54" fillId="4" borderId="2" xfId="0" applyNumberFormat="1" applyFont="1" applyFill="1" applyBorder="1" applyAlignment="1">
      <alignment horizontal="center" vertical="center"/>
    </xf>
    <xf numFmtId="3" fontId="54" fillId="4" borderId="3" xfId="0" applyNumberFormat="1" applyFont="1" applyFill="1" applyBorder="1" applyAlignment="1">
      <alignment horizontal="center" vertical="center"/>
    </xf>
    <xf numFmtId="3" fontId="54" fillId="4" borderId="4" xfId="0" applyNumberFormat="1" applyFont="1" applyFill="1" applyBorder="1" applyAlignment="1">
      <alignment horizontal="center" vertical="center"/>
    </xf>
    <xf numFmtId="0" fontId="47" fillId="4" borderId="14" xfId="0" applyFont="1" applyFill="1" applyBorder="1" applyAlignment="1">
      <alignment horizontal="center" vertical="center"/>
    </xf>
    <xf numFmtId="0" fontId="47" fillId="4" borderId="5" xfId="0" applyFont="1" applyFill="1" applyBorder="1" applyAlignment="1">
      <alignment horizontal="center" vertical="center"/>
    </xf>
    <xf numFmtId="0" fontId="54" fillId="4" borderId="2" xfId="0" applyFont="1" applyFill="1" applyBorder="1" applyAlignment="1">
      <alignment horizontal="center" vertical="center" wrapText="1"/>
    </xf>
    <xf numFmtId="38" fontId="54" fillId="0" borderId="2" xfId="1" applyFont="1" applyFill="1" applyBorder="1" applyAlignment="1">
      <alignment horizontal="center" vertical="center" textRotation="255"/>
    </xf>
    <xf numFmtId="38" fontId="54" fillId="0" borderId="3" xfId="1" applyFont="1" applyFill="1" applyBorder="1" applyAlignment="1">
      <alignment horizontal="center" vertical="center" textRotation="255"/>
    </xf>
    <xf numFmtId="38" fontId="54" fillId="0" borderId="4" xfId="1" applyFont="1" applyFill="1" applyBorder="1" applyAlignment="1">
      <alignment horizontal="center" vertical="center" textRotation="255"/>
    </xf>
    <xf numFmtId="3" fontId="55" fillId="4" borderId="2" xfId="0" applyNumberFormat="1" applyFont="1" applyFill="1" applyBorder="1" applyAlignment="1">
      <alignment horizontal="center" vertical="center"/>
    </xf>
    <xf numFmtId="3" fontId="55" fillId="4" borderId="4" xfId="0" applyNumberFormat="1" applyFont="1" applyFill="1" applyBorder="1" applyAlignment="1">
      <alignment horizontal="center" vertical="center"/>
    </xf>
    <xf numFmtId="0" fontId="53" fillId="0" borderId="0" xfId="0" applyFont="1" applyAlignment="1">
      <alignment horizontal="center" vertical="center" wrapText="1"/>
    </xf>
    <xf numFmtId="0" fontId="55" fillId="4" borderId="2" xfId="0" applyFont="1" applyFill="1" applyBorder="1" applyAlignment="1">
      <alignment horizontal="center" vertical="center" wrapText="1"/>
    </xf>
    <xf numFmtId="0" fontId="55" fillId="4" borderId="4" xfId="0" applyFont="1" applyFill="1" applyBorder="1" applyAlignment="1">
      <alignment horizontal="center" vertical="center"/>
    </xf>
    <xf numFmtId="0" fontId="54" fillId="4" borderId="60" xfId="0" applyFont="1" applyFill="1" applyBorder="1" applyAlignment="1">
      <alignment horizontal="center" vertical="center"/>
    </xf>
    <xf numFmtId="0" fontId="54" fillId="4" borderId="41" xfId="0" applyFont="1" applyFill="1" applyBorder="1" applyAlignment="1">
      <alignment horizontal="center" vertical="center"/>
    </xf>
    <xf numFmtId="0" fontId="54" fillId="4" borderId="63" xfId="0" applyFont="1" applyFill="1" applyBorder="1" applyAlignment="1">
      <alignment horizontal="center" vertical="center"/>
    </xf>
    <xf numFmtId="0" fontId="54" fillId="4" borderId="64" xfId="0" applyFont="1" applyFill="1" applyBorder="1" applyAlignment="1">
      <alignment horizontal="center" vertical="center"/>
    </xf>
    <xf numFmtId="0" fontId="54" fillId="4" borderId="65" xfId="0" applyFont="1" applyFill="1" applyBorder="1" applyAlignment="1">
      <alignment horizontal="center" vertical="center"/>
    </xf>
    <xf numFmtId="0" fontId="54" fillId="4" borderId="66" xfId="0" applyFont="1" applyFill="1" applyBorder="1" applyAlignment="1">
      <alignment horizontal="center" vertical="center"/>
    </xf>
    <xf numFmtId="42" fontId="52" fillId="0" borderId="14" xfId="0" applyNumberFormat="1" applyFont="1" applyBorder="1" applyAlignment="1">
      <alignment horizontal="center" vertical="center"/>
    </xf>
    <xf numFmtId="42" fontId="52" fillId="0" borderId="5" xfId="0" applyNumberFormat="1" applyFont="1" applyBorder="1" applyAlignment="1">
      <alignment horizontal="center" vertical="center"/>
    </xf>
    <xf numFmtId="0" fontId="54" fillId="0" borderId="2" xfId="0" applyFont="1" applyBorder="1" applyAlignment="1">
      <alignment horizontal="center" vertical="center" textRotation="255"/>
    </xf>
    <xf numFmtId="0" fontId="54" fillId="0" borderId="3" xfId="0" applyFont="1" applyBorder="1" applyAlignment="1">
      <alignment horizontal="center" vertical="center" textRotation="255"/>
    </xf>
    <xf numFmtId="0" fontId="54" fillId="0" borderId="4" xfId="0" applyFont="1" applyBorder="1" applyAlignment="1">
      <alignment horizontal="center" vertical="center" textRotation="255"/>
    </xf>
    <xf numFmtId="0" fontId="54" fillId="4" borderId="11" xfId="0" applyFont="1" applyFill="1" applyBorder="1" applyAlignment="1">
      <alignment horizontal="center" vertical="center" wrapText="1"/>
    </xf>
    <xf numFmtId="0" fontId="54" fillId="4" borderId="12" xfId="0" applyFont="1" applyFill="1" applyBorder="1" applyAlignment="1">
      <alignment horizontal="center" vertical="center"/>
    </xf>
    <xf numFmtId="0" fontId="54" fillId="4" borderId="13" xfId="0" applyFont="1" applyFill="1" applyBorder="1" applyAlignment="1">
      <alignment horizontal="center" vertical="center"/>
    </xf>
    <xf numFmtId="0" fontId="54" fillId="0" borderId="87" xfId="0" applyFont="1" applyBorder="1" applyAlignment="1">
      <alignment horizontal="center" vertical="center"/>
    </xf>
    <xf numFmtId="0" fontId="54" fillId="0" borderId="61" xfId="0" applyFont="1" applyBorder="1" applyAlignment="1">
      <alignment horizontal="center" vertical="center"/>
    </xf>
    <xf numFmtId="42" fontId="54" fillId="4" borderId="83" xfId="0" applyNumberFormat="1" applyFont="1" applyFill="1" applyBorder="1" applyAlignment="1">
      <alignment horizontal="center" vertical="center"/>
    </xf>
    <xf numFmtId="42" fontId="54" fillId="4" borderId="9" xfId="0" applyNumberFormat="1" applyFont="1" applyFill="1" applyBorder="1" applyAlignment="1">
      <alignment horizontal="center" vertical="center"/>
    </xf>
    <xf numFmtId="42" fontId="54" fillId="4" borderId="6" xfId="0" applyNumberFormat="1" applyFont="1" applyFill="1" applyBorder="1" applyAlignment="1">
      <alignment horizontal="center" vertical="center"/>
    </xf>
    <xf numFmtId="42" fontId="54" fillId="4" borderId="62" xfId="0" applyNumberFormat="1" applyFont="1" applyFill="1" applyBorder="1" applyAlignment="1">
      <alignment horizontal="center" vertical="center"/>
    </xf>
    <xf numFmtId="42" fontId="54" fillId="4" borderId="10" xfId="0" applyNumberFormat="1" applyFont="1" applyFill="1" applyBorder="1" applyAlignment="1">
      <alignment horizontal="center" vertical="center"/>
    </xf>
    <xf numFmtId="42" fontId="54" fillId="4" borderId="8" xfId="0" applyNumberFormat="1" applyFont="1" applyFill="1" applyBorder="1" applyAlignment="1">
      <alignment horizontal="center" vertical="center"/>
    </xf>
    <xf numFmtId="0" fontId="54" fillId="4" borderId="88" xfId="0" applyFont="1" applyFill="1" applyBorder="1" applyAlignment="1">
      <alignment horizontal="center" vertical="center"/>
    </xf>
    <xf numFmtId="0" fontId="54" fillId="4" borderId="89" xfId="0" applyFont="1" applyFill="1" applyBorder="1" applyAlignment="1">
      <alignment horizontal="center" vertical="center"/>
    </xf>
    <xf numFmtId="0" fontId="30" fillId="0" borderId="0" xfId="0" applyFont="1" applyAlignment="1">
      <alignment horizontal="center"/>
    </xf>
    <xf numFmtId="0" fontId="4" fillId="0" borderId="42" xfId="0" applyFont="1" applyBorder="1" applyAlignment="1" applyProtection="1">
      <alignment horizontal="center"/>
      <protection locked="0"/>
    </xf>
    <xf numFmtId="0" fontId="27" fillId="0" borderId="0" xfId="0" applyFont="1" applyAlignment="1">
      <alignment horizontal="center" vertical="center"/>
    </xf>
    <xf numFmtId="0" fontId="24" fillId="0" borderId="0" xfId="0" applyFont="1" applyAlignment="1">
      <alignment horizontal="left" vertical="top" wrapText="1"/>
    </xf>
    <xf numFmtId="0" fontId="9" fillId="0" borderId="0" xfId="0" applyFont="1" applyAlignment="1">
      <alignment horizontal="left" vertical="center"/>
    </xf>
    <xf numFmtId="0" fontId="10" fillId="0" borderId="78" xfId="0" applyFont="1" applyBorder="1" applyAlignment="1">
      <alignment horizontal="left" vertical="center" wrapText="1"/>
    </xf>
    <xf numFmtId="0" fontId="10" fillId="0" borderId="79" xfId="0" applyFont="1" applyBorder="1" applyAlignment="1">
      <alignment horizontal="left" vertical="center" wrapText="1"/>
    </xf>
  </cellXfs>
  <cellStyles count="4">
    <cellStyle name="桁区切り" xfId="1" builtinId="6"/>
    <cellStyle name="通貨" xfId="2" builtinId="7"/>
    <cellStyle name="標準" xfId="0" builtinId="0"/>
    <cellStyle name="標準 2" xfId="3" xr:uid="{37F56836-354C-4BFE-95AB-14C05DC6898D}"/>
  </cellStyles>
  <dxfs count="2">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checked="Checked"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checked="Checked"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checked="Checked"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checked="Checked"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checked="Checked"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firstButton="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checked="Checked"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checked="Checked"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checked="Checked"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Q$78"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checked="Checked"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checked="Checked"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checked="Checked"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184150</xdr:colOff>
          <xdr:row>76</xdr:row>
          <xdr:rowOff>304800</xdr:rowOff>
        </xdr:from>
        <xdr:to>
          <xdr:col>12</xdr:col>
          <xdr:colOff>850900</xdr:colOff>
          <xdr:row>78</xdr:row>
          <xdr:rowOff>88900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76</xdr:row>
          <xdr:rowOff>165100</xdr:rowOff>
        </xdr:from>
        <xdr:to>
          <xdr:col>8</xdr:col>
          <xdr:colOff>412750</xdr:colOff>
          <xdr:row>78</xdr:row>
          <xdr:rowOff>12700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77</xdr:row>
          <xdr:rowOff>165100</xdr:rowOff>
        </xdr:from>
        <xdr:to>
          <xdr:col>8</xdr:col>
          <xdr:colOff>412750</xdr:colOff>
          <xdr:row>79</xdr:row>
          <xdr:rowOff>12700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74</xdr:row>
          <xdr:rowOff>304800</xdr:rowOff>
        </xdr:from>
        <xdr:to>
          <xdr:col>20</xdr:col>
          <xdr:colOff>203200</xdr:colOff>
          <xdr:row>76</xdr:row>
          <xdr:rowOff>31750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74</xdr:row>
          <xdr:rowOff>165100</xdr:rowOff>
        </xdr:from>
        <xdr:to>
          <xdr:col>17</xdr:col>
          <xdr:colOff>133350</xdr:colOff>
          <xdr:row>75</xdr:row>
          <xdr:rowOff>450850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76</xdr:row>
          <xdr:rowOff>165100</xdr:rowOff>
        </xdr:from>
        <xdr:to>
          <xdr:col>17</xdr:col>
          <xdr:colOff>133350</xdr:colOff>
          <xdr:row>78</xdr:row>
          <xdr:rowOff>12700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77</xdr:row>
          <xdr:rowOff>50800</xdr:rowOff>
        </xdr:from>
        <xdr:to>
          <xdr:col>9</xdr:col>
          <xdr:colOff>0</xdr:colOff>
          <xdr:row>77</xdr:row>
          <xdr:rowOff>393700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77</xdr:row>
          <xdr:rowOff>31750</xdr:rowOff>
        </xdr:from>
        <xdr:to>
          <xdr:col>11</xdr:col>
          <xdr:colOff>495300</xdr:colOff>
          <xdr:row>77</xdr:row>
          <xdr:rowOff>374650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76</xdr:row>
          <xdr:rowOff>165100</xdr:rowOff>
        </xdr:from>
        <xdr:to>
          <xdr:col>9</xdr:col>
          <xdr:colOff>209550</xdr:colOff>
          <xdr:row>78</xdr:row>
          <xdr:rowOff>12700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77</xdr:row>
          <xdr:rowOff>165100</xdr:rowOff>
        </xdr:from>
        <xdr:to>
          <xdr:col>9</xdr:col>
          <xdr:colOff>209550</xdr:colOff>
          <xdr:row>79</xdr:row>
          <xdr:rowOff>12700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71</xdr:row>
          <xdr:rowOff>304800</xdr:rowOff>
        </xdr:from>
        <xdr:to>
          <xdr:col>5</xdr:col>
          <xdr:colOff>88900</xdr:colOff>
          <xdr:row>73</xdr:row>
          <xdr:rowOff>190500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72</xdr:row>
          <xdr:rowOff>165100</xdr:rowOff>
        </xdr:from>
        <xdr:to>
          <xdr:col>4</xdr:col>
          <xdr:colOff>2247900</xdr:colOff>
          <xdr:row>74</xdr:row>
          <xdr:rowOff>38100</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72</xdr:row>
          <xdr:rowOff>165100</xdr:rowOff>
        </xdr:from>
        <xdr:to>
          <xdr:col>4</xdr:col>
          <xdr:colOff>2489200</xdr:colOff>
          <xdr:row>74</xdr:row>
          <xdr:rowOff>38100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74</xdr:row>
          <xdr:rowOff>304800</xdr:rowOff>
        </xdr:from>
        <xdr:to>
          <xdr:col>20</xdr:col>
          <xdr:colOff>203200</xdr:colOff>
          <xdr:row>76</xdr:row>
          <xdr:rowOff>38100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3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74</xdr:row>
          <xdr:rowOff>165100</xdr:rowOff>
        </xdr:from>
        <xdr:to>
          <xdr:col>17</xdr:col>
          <xdr:colOff>133350</xdr:colOff>
          <xdr:row>75</xdr:row>
          <xdr:rowOff>419100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31750</xdr:rowOff>
        </xdr:from>
        <xdr:to>
          <xdr:col>3</xdr:col>
          <xdr:colOff>812800</xdr:colOff>
          <xdr:row>13</xdr:row>
          <xdr:rowOff>279400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31750</xdr:rowOff>
        </xdr:from>
        <xdr:to>
          <xdr:col>3</xdr:col>
          <xdr:colOff>812800</xdr:colOff>
          <xdr:row>14</xdr:row>
          <xdr:rowOff>279400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31750</xdr:rowOff>
        </xdr:from>
        <xdr:to>
          <xdr:col>3</xdr:col>
          <xdr:colOff>812800</xdr:colOff>
          <xdr:row>15</xdr:row>
          <xdr:rowOff>279400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31750</xdr:rowOff>
        </xdr:from>
        <xdr:to>
          <xdr:col>3</xdr:col>
          <xdr:colOff>812800</xdr:colOff>
          <xdr:row>16</xdr:row>
          <xdr:rowOff>279400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812800</xdr:colOff>
          <xdr:row>19</xdr:row>
          <xdr:rowOff>279400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812800</xdr:colOff>
          <xdr:row>20</xdr:row>
          <xdr:rowOff>279400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812800</xdr:colOff>
          <xdr:row>22</xdr:row>
          <xdr:rowOff>279400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812800</xdr:colOff>
          <xdr:row>23</xdr:row>
          <xdr:rowOff>279400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812800</xdr:colOff>
          <xdr:row>24</xdr:row>
          <xdr:rowOff>279400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12</xdr:row>
          <xdr:rowOff>165100</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31750</xdr:rowOff>
        </xdr:from>
        <xdr:to>
          <xdr:col>3</xdr:col>
          <xdr:colOff>812800</xdr:colOff>
          <xdr:row>14</xdr:row>
          <xdr:rowOff>279400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13</xdr:row>
          <xdr:rowOff>165100</xdr:rowOff>
        </xdr:from>
        <xdr:to>
          <xdr:col>3</xdr:col>
          <xdr:colOff>2247900</xdr:colOff>
          <xdr:row>14</xdr:row>
          <xdr:rowOff>298450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31750</xdr:rowOff>
        </xdr:from>
        <xdr:to>
          <xdr:col>3</xdr:col>
          <xdr:colOff>812800</xdr:colOff>
          <xdr:row>15</xdr:row>
          <xdr:rowOff>279400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14</xdr:row>
          <xdr:rowOff>165100</xdr:rowOff>
        </xdr:from>
        <xdr:to>
          <xdr:col>3</xdr:col>
          <xdr:colOff>2247900</xdr:colOff>
          <xdr:row>15</xdr:row>
          <xdr:rowOff>298450</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xdr:row>
          <xdr:rowOff>165100</xdr:rowOff>
        </xdr:from>
        <xdr:to>
          <xdr:col>3</xdr:col>
          <xdr:colOff>2247900</xdr:colOff>
          <xdr:row>16</xdr:row>
          <xdr:rowOff>298450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31750</xdr:rowOff>
        </xdr:from>
        <xdr:to>
          <xdr:col>3</xdr:col>
          <xdr:colOff>812800</xdr:colOff>
          <xdr:row>16</xdr:row>
          <xdr:rowOff>279400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xdr:row>
          <xdr:rowOff>165100</xdr:rowOff>
        </xdr:from>
        <xdr:to>
          <xdr:col>3</xdr:col>
          <xdr:colOff>2247900</xdr:colOff>
          <xdr:row>16</xdr:row>
          <xdr:rowOff>298450</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16</xdr:row>
          <xdr:rowOff>165100</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812800</xdr:colOff>
          <xdr:row>19</xdr:row>
          <xdr:rowOff>279400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18</xdr:row>
          <xdr:rowOff>165100</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812800</xdr:colOff>
          <xdr:row>19</xdr:row>
          <xdr:rowOff>279400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18</xdr:row>
          <xdr:rowOff>165100</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812800</xdr:colOff>
          <xdr:row>20</xdr:row>
          <xdr:rowOff>279400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19</xdr:row>
          <xdr:rowOff>165100</xdr:rowOff>
        </xdr:from>
        <xdr:to>
          <xdr:col>3</xdr:col>
          <xdr:colOff>2247900</xdr:colOff>
          <xdr:row>20</xdr:row>
          <xdr:rowOff>298450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812800</xdr:colOff>
          <xdr:row>20</xdr:row>
          <xdr:rowOff>279400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19</xdr:row>
          <xdr:rowOff>165100</xdr:rowOff>
        </xdr:from>
        <xdr:to>
          <xdr:col>3</xdr:col>
          <xdr:colOff>2247900</xdr:colOff>
          <xdr:row>20</xdr:row>
          <xdr:rowOff>298450</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812800</xdr:colOff>
          <xdr:row>22</xdr:row>
          <xdr:rowOff>279400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21</xdr:row>
          <xdr:rowOff>165100</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812800</xdr:colOff>
          <xdr:row>22</xdr:row>
          <xdr:rowOff>279400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21</xdr:row>
          <xdr:rowOff>165100</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812800</xdr:colOff>
          <xdr:row>23</xdr:row>
          <xdr:rowOff>279400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22</xdr:row>
          <xdr:rowOff>165100</xdr:rowOff>
        </xdr:from>
        <xdr:to>
          <xdr:col>3</xdr:col>
          <xdr:colOff>2247900</xdr:colOff>
          <xdr:row>23</xdr:row>
          <xdr:rowOff>298450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812800</xdr:colOff>
          <xdr:row>23</xdr:row>
          <xdr:rowOff>279400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22</xdr:row>
          <xdr:rowOff>165100</xdr:rowOff>
        </xdr:from>
        <xdr:to>
          <xdr:col>3</xdr:col>
          <xdr:colOff>2247900</xdr:colOff>
          <xdr:row>23</xdr:row>
          <xdr:rowOff>298450</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812800</xdr:colOff>
          <xdr:row>24</xdr:row>
          <xdr:rowOff>279400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23</xdr:row>
          <xdr:rowOff>165100</xdr:rowOff>
        </xdr:from>
        <xdr:to>
          <xdr:col>3</xdr:col>
          <xdr:colOff>2247900</xdr:colOff>
          <xdr:row>24</xdr:row>
          <xdr:rowOff>298450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812800</xdr:colOff>
          <xdr:row>24</xdr:row>
          <xdr:rowOff>279400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23</xdr:row>
          <xdr:rowOff>165100</xdr:rowOff>
        </xdr:from>
        <xdr:to>
          <xdr:col>3</xdr:col>
          <xdr:colOff>2247900</xdr:colOff>
          <xdr:row>24</xdr:row>
          <xdr:rowOff>298450</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31750</xdr:rowOff>
        </xdr:from>
        <xdr:to>
          <xdr:col>3</xdr:col>
          <xdr:colOff>812800</xdr:colOff>
          <xdr:row>26</xdr:row>
          <xdr:rowOff>279400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25</xdr:row>
          <xdr:rowOff>165100</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31750</xdr:rowOff>
        </xdr:from>
        <xdr:to>
          <xdr:col>3</xdr:col>
          <xdr:colOff>812800</xdr:colOff>
          <xdr:row>26</xdr:row>
          <xdr:rowOff>279400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25</xdr:row>
          <xdr:rowOff>165100</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31750</xdr:rowOff>
        </xdr:from>
        <xdr:to>
          <xdr:col>3</xdr:col>
          <xdr:colOff>812800</xdr:colOff>
          <xdr:row>27</xdr:row>
          <xdr:rowOff>279400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26</xdr:row>
          <xdr:rowOff>165100</xdr:rowOff>
        </xdr:from>
        <xdr:to>
          <xdr:col>3</xdr:col>
          <xdr:colOff>2247900</xdr:colOff>
          <xdr:row>27</xdr:row>
          <xdr:rowOff>298450</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31750</xdr:rowOff>
        </xdr:from>
        <xdr:to>
          <xdr:col>3</xdr:col>
          <xdr:colOff>812800</xdr:colOff>
          <xdr:row>27</xdr:row>
          <xdr:rowOff>279400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26</xdr:row>
          <xdr:rowOff>165100</xdr:rowOff>
        </xdr:from>
        <xdr:to>
          <xdr:col>3</xdr:col>
          <xdr:colOff>2247900</xdr:colOff>
          <xdr:row>27</xdr:row>
          <xdr:rowOff>298450</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31750</xdr:rowOff>
        </xdr:from>
        <xdr:to>
          <xdr:col>3</xdr:col>
          <xdr:colOff>812800</xdr:colOff>
          <xdr:row>28</xdr:row>
          <xdr:rowOff>279400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27</xdr:row>
          <xdr:rowOff>165100</xdr:rowOff>
        </xdr:from>
        <xdr:to>
          <xdr:col>3</xdr:col>
          <xdr:colOff>2247900</xdr:colOff>
          <xdr:row>28</xdr:row>
          <xdr:rowOff>298450</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31750</xdr:rowOff>
        </xdr:from>
        <xdr:to>
          <xdr:col>3</xdr:col>
          <xdr:colOff>812800</xdr:colOff>
          <xdr:row>28</xdr:row>
          <xdr:rowOff>279400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27</xdr:row>
          <xdr:rowOff>165100</xdr:rowOff>
        </xdr:from>
        <xdr:to>
          <xdr:col>3</xdr:col>
          <xdr:colOff>2247900</xdr:colOff>
          <xdr:row>28</xdr:row>
          <xdr:rowOff>298450</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31750</xdr:rowOff>
        </xdr:from>
        <xdr:to>
          <xdr:col>3</xdr:col>
          <xdr:colOff>812800</xdr:colOff>
          <xdr:row>29</xdr:row>
          <xdr:rowOff>279400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28</xdr:row>
          <xdr:rowOff>165100</xdr:rowOff>
        </xdr:from>
        <xdr:to>
          <xdr:col>3</xdr:col>
          <xdr:colOff>2247900</xdr:colOff>
          <xdr:row>29</xdr:row>
          <xdr:rowOff>298450</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31750</xdr:rowOff>
        </xdr:from>
        <xdr:to>
          <xdr:col>3</xdr:col>
          <xdr:colOff>812800</xdr:colOff>
          <xdr:row>29</xdr:row>
          <xdr:rowOff>279400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28</xdr:row>
          <xdr:rowOff>165100</xdr:rowOff>
        </xdr:from>
        <xdr:to>
          <xdr:col>3</xdr:col>
          <xdr:colOff>2247900</xdr:colOff>
          <xdr:row>29</xdr:row>
          <xdr:rowOff>298450</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31750</xdr:rowOff>
        </xdr:from>
        <xdr:to>
          <xdr:col>3</xdr:col>
          <xdr:colOff>812800</xdr:colOff>
          <xdr:row>31</xdr:row>
          <xdr:rowOff>279400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30</xdr:row>
          <xdr:rowOff>165100</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31750</xdr:rowOff>
        </xdr:from>
        <xdr:to>
          <xdr:col>3</xdr:col>
          <xdr:colOff>812800</xdr:colOff>
          <xdr:row>31</xdr:row>
          <xdr:rowOff>279400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30</xdr:row>
          <xdr:rowOff>165100</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31750</xdr:rowOff>
        </xdr:from>
        <xdr:to>
          <xdr:col>3</xdr:col>
          <xdr:colOff>812800</xdr:colOff>
          <xdr:row>32</xdr:row>
          <xdr:rowOff>279400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31</xdr:row>
          <xdr:rowOff>165100</xdr:rowOff>
        </xdr:from>
        <xdr:to>
          <xdr:col>3</xdr:col>
          <xdr:colOff>2247900</xdr:colOff>
          <xdr:row>32</xdr:row>
          <xdr:rowOff>298450</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31750</xdr:rowOff>
        </xdr:from>
        <xdr:to>
          <xdr:col>3</xdr:col>
          <xdr:colOff>812800</xdr:colOff>
          <xdr:row>32</xdr:row>
          <xdr:rowOff>279400</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31</xdr:row>
          <xdr:rowOff>165100</xdr:rowOff>
        </xdr:from>
        <xdr:to>
          <xdr:col>3</xdr:col>
          <xdr:colOff>2247900</xdr:colOff>
          <xdr:row>32</xdr:row>
          <xdr:rowOff>298450</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31750</xdr:rowOff>
        </xdr:from>
        <xdr:to>
          <xdr:col>3</xdr:col>
          <xdr:colOff>812800</xdr:colOff>
          <xdr:row>33</xdr:row>
          <xdr:rowOff>279400</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32</xdr:row>
          <xdr:rowOff>165100</xdr:rowOff>
        </xdr:from>
        <xdr:to>
          <xdr:col>3</xdr:col>
          <xdr:colOff>2247900</xdr:colOff>
          <xdr:row>33</xdr:row>
          <xdr:rowOff>298450</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31750</xdr:rowOff>
        </xdr:from>
        <xdr:to>
          <xdr:col>3</xdr:col>
          <xdr:colOff>812800</xdr:colOff>
          <xdr:row>33</xdr:row>
          <xdr:rowOff>279400</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32</xdr:row>
          <xdr:rowOff>165100</xdr:rowOff>
        </xdr:from>
        <xdr:to>
          <xdr:col>3</xdr:col>
          <xdr:colOff>2247900</xdr:colOff>
          <xdr:row>33</xdr:row>
          <xdr:rowOff>298450</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31750</xdr:rowOff>
        </xdr:from>
        <xdr:to>
          <xdr:col>3</xdr:col>
          <xdr:colOff>812800</xdr:colOff>
          <xdr:row>34</xdr:row>
          <xdr:rowOff>279400</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33</xdr:row>
          <xdr:rowOff>165100</xdr:rowOff>
        </xdr:from>
        <xdr:to>
          <xdr:col>3</xdr:col>
          <xdr:colOff>2247900</xdr:colOff>
          <xdr:row>34</xdr:row>
          <xdr:rowOff>298450</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31750</xdr:rowOff>
        </xdr:from>
        <xdr:to>
          <xdr:col>3</xdr:col>
          <xdr:colOff>812800</xdr:colOff>
          <xdr:row>34</xdr:row>
          <xdr:rowOff>279400</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33</xdr:row>
          <xdr:rowOff>165100</xdr:rowOff>
        </xdr:from>
        <xdr:to>
          <xdr:col>3</xdr:col>
          <xdr:colOff>2247900</xdr:colOff>
          <xdr:row>34</xdr:row>
          <xdr:rowOff>298450</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31750</xdr:rowOff>
        </xdr:from>
        <xdr:to>
          <xdr:col>3</xdr:col>
          <xdr:colOff>812800</xdr:colOff>
          <xdr:row>40</xdr:row>
          <xdr:rowOff>279400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39</xdr:row>
          <xdr:rowOff>165100</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31750</xdr:rowOff>
        </xdr:from>
        <xdr:to>
          <xdr:col>3</xdr:col>
          <xdr:colOff>812800</xdr:colOff>
          <xdr:row>40</xdr:row>
          <xdr:rowOff>279400</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39</xdr:row>
          <xdr:rowOff>165100</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31750</xdr:rowOff>
        </xdr:from>
        <xdr:to>
          <xdr:col>3</xdr:col>
          <xdr:colOff>812800</xdr:colOff>
          <xdr:row>41</xdr:row>
          <xdr:rowOff>279400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40</xdr:row>
          <xdr:rowOff>165100</xdr:rowOff>
        </xdr:from>
        <xdr:to>
          <xdr:col>3</xdr:col>
          <xdr:colOff>2247900</xdr:colOff>
          <xdr:row>41</xdr:row>
          <xdr:rowOff>298450</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31750</xdr:rowOff>
        </xdr:from>
        <xdr:to>
          <xdr:col>3</xdr:col>
          <xdr:colOff>812800</xdr:colOff>
          <xdr:row>41</xdr:row>
          <xdr:rowOff>279400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40</xdr:row>
          <xdr:rowOff>165100</xdr:rowOff>
        </xdr:from>
        <xdr:to>
          <xdr:col>3</xdr:col>
          <xdr:colOff>2247900</xdr:colOff>
          <xdr:row>41</xdr:row>
          <xdr:rowOff>298450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450850</xdr:colOff>
          <xdr:row>36</xdr:row>
          <xdr:rowOff>50800</xdr:rowOff>
        </xdr:from>
        <xdr:to>
          <xdr:col>3</xdr:col>
          <xdr:colOff>666750</xdr:colOff>
          <xdr:row>36</xdr:row>
          <xdr:rowOff>298450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1270000</xdr:colOff>
          <xdr:row>36</xdr:row>
          <xdr:rowOff>50800</xdr:rowOff>
        </xdr:from>
        <xdr:to>
          <xdr:col>3</xdr:col>
          <xdr:colOff>1485900</xdr:colOff>
          <xdr:row>36</xdr:row>
          <xdr:rowOff>298450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36</xdr:row>
          <xdr:rowOff>50800</xdr:rowOff>
        </xdr:from>
        <xdr:to>
          <xdr:col>3</xdr:col>
          <xdr:colOff>2222500</xdr:colOff>
          <xdr:row>36</xdr:row>
          <xdr:rowOff>298450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107950</xdr:rowOff>
        </xdr:from>
        <xdr:to>
          <xdr:col>3</xdr:col>
          <xdr:colOff>2647950</xdr:colOff>
          <xdr:row>37</xdr:row>
          <xdr:rowOff>12700</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450850</xdr:colOff>
          <xdr:row>37</xdr:row>
          <xdr:rowOff>50800</xdr:rowOff>
        </xdr:from>
        <xdr:to>
          <xdr:col>3</xdr:col>
          <xdr:colOff>666750</xdr:colOff>
          <xdr:row>37</xdr:row>
          <xdr:rowOff>298450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1270000</xdr:colOff>
          <xdr:row>37</xdr:row>
          <xdr:rowOff>50800</xdr:rowOff>
        </xdr:from>
        <xdr:to>
          <xdr:col>3</xdr:col>
          <xdr:colOff>1485900</xdr:colOff>
          <xdr:row>37</xdr:row>
          <xdr:rowOff>298450</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37</xdr:row>
          <xdr:rowOff>50800</xdr:rowOff>
        </xdr:from>
        <xdr:to>
          <xdr:col>3</xdr:col>
          <xdr:colOff>2222500</xdr:colOff>
          <xdr:row>37</xdr:row>
          <xdr:rowOff>298450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107950</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450850</xdr:colOff>
          <xdr:row>38</xdr:row>
          <xdr:rowOff>50800</xdr:rowOff>
        </xdr:from>
        <xdr:to>
          <xdr:col>3</xdr:col>
          <xdr:colOff>666750</xdr:colOff>
          <xdr:row>38</xdr:row>
          <xdr:rowOff>298450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1270000</xdr:colOff>
          <xdr:row>38</xdr:row>
          <xdr:rowOff>50800</xdr:rowOff>
        </xdr:from>
        <xdr:to>
          <xdr:col>3</xdr:col>
          <xdr:colOff>1485900</xdr:colOff>
          <xdr:row>38</xdr:row>
          <xdr:rowOff>298450</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38</xdr:row>
          <xdr:rowOff>50800</xdr:rowOff>
        </xdr:from>
        <xdr:to>
          <xdr:col>3</xdr:col>
          <xdr:colOff>2222500</xdr:colOff>
          <xdr:row>38</xdr:row>
          <xdr:rowOff>298450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107950</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107950</xdr:rowOff>
        </xdr:from>
        <xdr:to>
          <xdr:col>3</xdr:col>
          <xdr:colOff>2647950</xdr:colOff>
          <xdr:row>40</xdr:row>
          <xdr:rowOff>12700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29.xml"/><Relationship Id="rId21" Type="http://schemas.openxmlformats.org/officeDocument/2006/relationships/ctrlProp" Target="../ctrlProps/ctrlProp33.xml"/><Relationship Id="rId42" Type="http://schemas.openxmlformats.org/officeDocument/2006/relationships/ctrlProp" Target="../ctrlProps/ctrlProp54.xml"/><Relationship Id="rId63" Type="http://schemas.openxmlformats.org/officeDocument/2006/relationships/ctrlProp" Target="../ctrlProps/ctrlProp75.xml"/><Relationship Id="rId84" Type="http://schemas.openxmlformats.org/officeDocument/2006/relationships/ctrlProp" Target="../ctrlProps/ctrlProp96.xml"/><Relationship Id="rId16" Type="http://schemas.openxmlformats.org/officeDocument/2006/relationships/ctrlProp" Target="../ctrlProps/ctrlProp28.xml"/><Relationship Id="rId107" Type="http://schemas.openxmlformats.org/officeDocument/2006/relationships/ctrlProp" Target="../ctrlProps/ctrlProp119.xml"/><Relationship Id="rId11" Type="http://schemas.openxmlformats.org/officeDocument/2006/relationships/ctrlProp" Target="../ctrlProps/ctrlProp23.xml"/><Relationship Id="rId32" Type="http://schemas.openxmlformats.org/officeDocument/2006/relationships/ctrlProp" Target="../ctrlProps/ctrlProp44.xml"/><Relationship Id="rId37" Type="http://schemas.openxmlformats.org/officeDocument/2006/relationships/ctrlProp" Target="../ctrlProps/ctrlProp49.xml"/><Relationship Id="rId53" Type="http://schemas.openxmlformats.org/officeDocument/2006/relationships/ctrlProp" Target="../ctrlProps/ctrlProp65.xml"/><Relationship Id="rId58" Type="http://schemas.openxmlformats.org/officeDocument/2006/relationships/ctrlProp" Target="../ctrlProps/ctrlProp70.xml"/><Relationship Id="rId74" Type="http://schemas.openxmlformats.org/officeDocument/2006/relationships/ctrlProp" Target="../ctrlProps/ctrlProp86.xml"/><Relationship Id="rId79" Type="http://schemas.openxmlformats.org/officeDocument/2006/relationships/ctrlProp" Target="../ctrlProps/ctrlProp91.xml"/><Relationship Id="rId102" Type="http://schemas.openxmlformats.org/officeDocument/2006/relationships/ctrlProp" Target="../ctrlProps/ctrlProp114.xml"/><Relationship Id="rId123" Type="http://schemas.openxmlformats.org/officeDocument/2006/relationships/ctrlProp" Target="../ctrlProps/ctrlProp135.xml"/><Relationship Id="rId128" Type="http://schemas.openxmlformats.org/officeDocument/2006/relationships/ctrlProp" Target="../ctrlProps/ctrlProp140.xml"/><Relationship Id="rId5" Type="http://schemas.openxmlformats.org/officeDocument/2006/relationships/ctrlProp" Target="../ctrlProps/ctrlProp17.xml"/><Relationship Id="rId90" Type="http://schemas.openxmlformats.org/officeDocument/2006/relationships/ctrlProp" Target="../ctrlProps/ctrlProp102.xml"/><Relationship Id="rId95" Type="http://schemas.openxmlformats.org/officeDocument/2006/relationships/ctrlProp" Target="../ctrlProps/ctrlProp107.xml"/><Relationship Id="rId22" Type="http://schemas.openxmlformats.org/officeDocument/2006/relationships/ctrlProp" Target="../ctrlProps/ctrlProp34.xml"/><Relationship Id="rId27" Type="http://schemas.openxmlformats.org/officeDocument/2006/relationships/ctrlProp" Target="../ctrlProps/ctrlProp39.xml"/><Relationship Id="rId43" Type="http://schemas.openxmlformats.org/officeDocument/2006/relationships/ctrlProp" Target="../ctrlProps/ctrlProp55.xml"/><Relationship Id="rId48" Type="http://schemas.openxmlformats.org/officeDocument/2006/relationships/ctrlProp" Target="../ctrlProps/ctrlProp60.xml"/><Relationship Id="rId64" Type="http://schemas.openxmlformats.org/officeDocument/2006/relationships/ctrlProp" Target="../ctrlProps/ctrlProp76.xml"/><Relationship Id="rId69" Type="http://schemas.openxmlformats.org/officeDocument/2006/relationships/ctrlProp" Target="../ctrlProps/ctrlProp81.xml"/><Relationship Id="rId113" Type="http://schemas.openxmlformats.org/officeDocument/2006/relationships/ctrlProp" Target="../ctrlProps/ctrlProp125.xml"/><Relationship Id="rId118" Type="http://schemas.openxmlformats.org/officeDocument/2006/relationships/ctrlProp" Target="../ctrlProps/ctrlProp130.xml"/><Relationship Id="rId134" Type="http://schemas.openxmlformats.org/officeDocument/2006/relationships/ctrlProp" Target="../ctrlProps/ctrlProp146.xml"/><Relationship Id="rId80" Type="http://schemas.openxmlformats.org/officeDocument/2006/relationships/ctrlProp" Target="../ctrlProps/ctrlProp92.xml"/><Relationship Id="rId85" Type="http://schemas.openxmlformats.org/officeDocument/2006/relationships/ctrlProp" Target="../ctrlProps/ctrlProp97.xml"/><Relationship Id="rId12" Type="http://schemas.openxmlformats.org/officeDocument/2006/relationships/ctrlProp" Target="../ctrlProps/ctrlProp24.xml"/><Relationship Id="rId17" Type="http://schemas.openxmlformats.org/officeDocument/2006/relationships/ctrlProp" Target="../ctrlProps/ctrlProp29.xml"/><Relationship Id="rId33" Type="http://schemas.openxmlformats.org/officeDocument/2006/relationships/ctrlProp" Target="../ctrlProps/ctrlProp45.xml"/><Relationship Id="rId38" Type="http://schemas.openxmlformats.org/officeDocument/2006/relationships/ctrlProp" Target="../ctrlProps/ctrlProp50.xml"/><Relationship Id="rId59" Type="http://schemas.openxmlformats.org/officeDocument/2006/relationships/ctrlProp" Target="../ctrlProps/ctrlProp71.xml"/><Relationship Id="rId103" Type="http://schemas.openxmlformats.org/officeDocument/2006/relationships/ctrlProp" Target="../ctrlProps/ctrlProp115.xml"/><Relationship Id="rId108" Type="http://schemas.openxmlformats.org/officeDocument/2006/relationships/ctrlProp" Target="../ctrlProps/ctrlProp120.xml"/><Relationship Id="rId124" Type="http://schemas.openxmlformats.org/officeDocument/2006/relationships/ctrlProp" Target="../ctrlProps/ctrlProp136.xml"/><Relationship Id="rId129" Type="http://schemas.openxmlformats.org/officeDocument/2006/relationships/ctrlProp" Target="../ctrlProps/ctrlProp141.xml"/><Relationship Id="rId54" Type="http://schemas.openxmlformats.org/officeDocument/2006/relationships/ctrlProp" Target="../ctrlProps/ctrlProp66.xml"/><Relationship Id="rId70" Type="http://schemas.openxmlformats.org/officeDocument/2006/relationships/ctrlProp" Target="../ctrlProps/ctrlProp82.xml"/><Relationship Id="rId75" Type="http://schemas.openxmlformats.org/officeDocument/2006/relationships/ctrlProp" Target="../ctrlProps/ctrlProp87.xml"/><Relationship Id="rId91" Type="http://schemas.openxmlformats.org/officeDocument/2006/relationships/ctrlProp" Target="../ctrlProps/ctrlProp103.xml"/><Relationship Id="rId96" Type="http://schemas.openxmlformats.org/officeDocument/2006/relationships/ctrlProp" Target="../ctrlProps/ctrlProp108.xml"/><Relationship Id="rId1" Type="http://schemas.openxmlformats.org/officeDocument/2006/relationships/printerSettings" Target="../printerSettings/printerSettings8.bin"/><Relationship Id="rId6" Type="http://schemas.openxmlformats.org/officeDocument/2006/relationships/ctrlProp" Target="../ctrlProps/ctrlProp18.xml"/><Relationship Id="rId23" Type="http://schemas.openxmlformats.org/officeDocument/2006/relationships/ctrlProp" Target="../ctrlProps/ctrlProp35.xml"/><Relationship Id="rId28" Type="http://schemas.openxmlformats.org/officeDocument/2006/relationships/ctrlProp" Target="../ctrlProps/ctrlProp40.xml"/><Relationship Id="rId49" Type="http://schemas.openxmlformats.org/officeDocument/2006/relationships/ctrlProp" Target="../ctrlProps/ctrlProp61.xml"/><Relationship Id="rId114" Type="http://schemas.openxmlformats.org/officeDocument/2006/relationships/ctrlProp" Target="../ctrlProps/ctrlProp126.xml"/><Relationship Id="rId119" Type="http://schemas.openxmlformats.org/officeDocument/2006/relationships/ctrlProp" Target="../ctrlProps/ctrlProp131.xml"/><Relationship Id="rId44" Type="http://schemas.openxmlformats.org/officeDocument/2006/relationships/ctrlProp" Target="../ctrlProps/ctrlProp56.xml"/><Relationship Id="rId60" Type="http://schemas.openxmlformats.org/officeDocument/2006/relationships/ctrlProp" Target="../ctrlProps/ctrlProp72.xml"/><Relationship Id="rId65" Type="http://schemas.openxmlformats.org/officeDocument/2006/relationships/ctrlProp" Target="../ctrlProps/ctrlProp77.xml"/><Relationship Id="rId81" Type="http://schemas.openxmlformats.org/officeDocument/2006/relationships/ctrlProp" Target="../ctrlProps/ctrlProp93.xml"/><Relationship Id="rId86" Type="http://schemas.openxmlformats.org/officeDocument/2006/relationships/ctrlProp" Target="../ctrlProps/ctrlProp98.xml"/><Relationship Id="rId130" Type="http://schemas.openxmlformats.org/officeDocument/2006/relationships/ctrlProp" Target="../ctrlProps/ctrlProp142.xml"/><Relationship Id="rId135" Type="http://schemas.openxmlformats.org/officeDocument/2006/relationships/ctrlProp" Target="../ctrlProps/ctrlProp147.xml"/><Relationship Id="rId13" Type="http://schemas.openxmlformats.org/officeDocument/2006/relationships/ctrlProp" Target="../ctrlProps/ctrlProp25.xml"/><Relationship Id="rId18" Type="http://schemas.openxmlformats.org/officeDocument/2006/relationships/ctrlProp" Target="../ctrlProps/ctrlProp30.xml"/><Relationship Id="rId39" Type="http://schemas.openxmlformats.org/officeDocument/2006/relationships/ctrlProp" Target="../ctrlProps/ctrlProp51.xml"/><Relationship Id="rId109" Type="http://schemas.openxmlformats.org/officeDocument/2006/relationships/ctrlProp" Target="../ctrlProps/ctrlProp121.xml"/><Relationship Id="rId34" Type="http://schemas.openxmlformats.org/officeDocument/2006/relationships/ctrlProp" Target="../ctrlProps/ctrlProp46.xml"/><Relationship Id="rId50" Type="http://schemas.openxmlformats.org/officeDocument/2006/relationships/ctrlProp" Target="../ctrlProps/ctrlProp62.xml"/><Relationship Id="rId55" Type="http://schemas.openxmlformats.org/officeDocument/2006/relationships/ctrlProp" Target="../ctrlProps/ctrlProp67.xml"/><Relationship Id="rId76" Type="http://schemas.openxmlformats.org/officeDocument/2006/relationships/ctrlProp" Target="../ctrlProps/ctrlProp88.xml"/><Relationship Id="rId97" Type="http://schemas.openxmlformats.org/officeDocument/2006/relationships/ctrlProp" Target="../ctrlProps/ctrlProp109.xml"/><Relationship Id="rId104" Type="http://schemas.openxmlformats.org/officeDocument/2006/relationships/ctrlProp" Target="../ctrlProps/ctrlProp116.xml"/><Relationship Id="rId120" Type="http://schemas.openxmlformats.org/officeDocument/2006/relationships/ctrlProp" Target="../ctrlProps/ctrlProp132.xml"/><Relationship Id="rId125" Type="http://schemas.openxmlformats.org/officeDocument/2006/relationships/ctrlProp" Target="../ctrlProps/ctrlProp137.xml"/><Relationship Id="rId7" Type="http://schemas.openxmlformats.org/officeDocument/2006/relationships/ctrlProp" Target="../ctrlProps/ctrlProp19.xml"/><Relationship Id="rId71" Type="http://schemas.openxmlformats.org/officeDocument/2006/relationships/ctrlProp" Target="../ctrlProps/ctrlProp83.xml"/><Relationship Id="rId92" Type="http://schemas.openxmlformats.org/officeDocument/2006/relationships/ctrlProp" Target="../ctrlProps/ctrlProp104.xml"/><Relationship Id="rId2" Type="http://schemas.openxmlformats.org/officeDocument/2006/relationships/drawing" Target="../drawings/drawing2.xml"/><Relationship Id="rId29" Type="http://schemas.openxmlformats.org/officeDocument/2006/relationships/ctrlProp" Target="../ctrlProps/ctrlProp41.xml"/><Relationship Id="rId24" Type="http://schemas.openxmlformats.org/officeDocument/2006/relationships/ctrlProp" Target="../ctrlProps/ctrlProp36.xml"/><Relationship Id="rId40" Type="http://schemas.openxmlformats.org/officeDocument/2006/relationships/ctrlProp" Target="../ctrlProps/ctrlProp52.xml"/><Relationship Id="rId45" Type="http://schemas.openxmlformats.org/officeDocument/2006/relationships/ctrlProp" Target="../ctrlProps/ctrlProp57.xml"/><Relationship Id="rId66" Type="http://schemas.openxmlformats.org/officeDocument/2006/relationships/ctrlProp" Target="../ctrlProps/ctrlProp78.xml"/><Relationship Id="rId87" Type="http://schemas.openxmlformats.org/officeDocument/2006/relationships/ctrlProp" Target="../ctrlProps/ctrlProp99.xml"/><Relationship Id="rId110" Type="http://schemas.openxmlformats.org/officeDocument/2006/relationships/ctrlProp" Target="../ctrlProps/ctrlProp122.xml"/><Relationship Id="rId115" Type="http://schemas.openxmlformats.org/officeDocument/2006/relationships/ctrlProp" Target="../ctrlProps/ctrlProp127.xml"/><Relationship Id="rId131" Type="http://schemas.openxmlformats.org/officeDocument/2006/relationships/ctrlProp" Target="../ctrlProps/ctrlProp143.xml"/><Relationship Id="rId136" Type="http://schemas.openxmlformats.org/officeDocument/2006/relationships/ctrlProp" Target="../ctrlProps/ctrlProp148.xml"/><Relationship Id="rId61" Type="http://schemas.openxmlformats.org/officeDocument/2006/relationships/ctrlProp" Target="../ctrlProps/ctrlProp73.xml"/><Relationship Id="rId82" Type="http://schemas.openxmlformats.org/officeDocument/2006/relationships/ctrlProp" Target="../ctrlProps/ctrlProp94.xml"/><Relationship Id="rId19" Type="http://schemas.openxmlformats.org/officeDocument/2006/relationships/ctrlProp" Target="../ctrlProps/ctrlProp31.xml"/><Relationship Id="rId14" Type="http://schemas.openxmlformats.org/officeDocument/2006/relationships/ctrlProp" Target="../ctrlProps/ctrlProp26.xml"/><Relationship Id="rId30" Type="http://schemas.openxmlformats.org/officeDocument/2006/relationships/ctrlProp" Target="../ctrlProps/ctrlProp42.xml"/><Relationship Id="rId35" Type="http://schemas.openxmlformats.org/officeDocument/2006/relationships/ctrlProp" Target="../ctrlProps/ctrlProp47.xml"/><Relationship Id="rId56" Type="http://schemas.openxmlformats.org/officeDocument/2006/relationships/ctrlProp" Target="../ctrlProps/ctrlProp68.xml"/><Relationship Id="rId77" Type="http://schemas.openxmlformats.org/officeDocument/2006/relationships/ctrlProp" Target="../ctrlProps/ctrlProp89.xml"/><Relationship Id="rId100" Type="http://schemas.openxmlformats.org/officeDocument/2006/relationships/ctrlProp" Target="../ctrlProps/ctrlProp112.xml"/><Relationship Id="rId105" Type="http://schemas.openxmlformats.org/officeDocument/2006/relationships/ctrlProp" Target="../ctrlProps/ctrlProp117.xml"/><Relationship Id="rId126" Type="http://schemas.openxmlformats.org/officeDocument/2006/relationships/ctrlProp" Target="../ctrlProps/ctrlProp138.xml"/><Relationship Id="rId8" Type="http://schemas.openxmlformats.org/officeDocument/2006/relationships/ctrlProp" Target="../ctrlProps/ctrlProp20.xml"/><Relationship Id="rId51" Type="http://schemas.openxmlformats.org/officeDocument/2006/relationships/ctrlProp" Target="../ctrlProps/ctrlProp63.xml"/><Relationship Id="rId72" Type="http://schemas.openxmlformats.org/officeDocument/2006/relationships/ctrlProp" Target="../ctrlProps/ctrlProp84.xml"/><Relationship Id="rId93" Type="http://schemas.openxmlformats.org/officeDocument/2006/relationships/ctrlProp" Target="../ctrlProps/ctrlProp105.xml"/><Relationship Id="rId98" Type="http://schemas.openxmlformats.org/officeDocument/2006/relationships/ctrlProp" Target="../ctrlProps/ctrlProp110.xml"/><Relationship Id="rId121" Type="http://schemas.openxmlformats.org/officeDocument/2006/relationships/ctrlProp" Target="../ctrlProps/ctrlProp133.xml"/><Relationship Id="rId3" Type="http://schemas.openxmlformats.org/officeDocument/2006/relationships/vmlDrawing" Target="../drawings/vmlDrawing2.vml"/><Relationship Id="rId25" Type="http://schemas.openxmlformats.org/officeDocument/2006/relationships/ctrlProp" Target="../ctrlProps/ctrlProp37.xml"/><Relationship Id="rId46" Type="http://schemas.openxmlformats.org/officeDocument/2006/relationships/ctrlProp" Target="../ctrlProps/ctrlProp58.xml"/><Relationship Id="rId67" Type="http://schemas.openxmlformats.org/officeDocument/2006/relationships/ctrlProp" Target="../ctrlProps/ctrlProp79.xml"/><Relationship Id="rId116" Type="http://schemas.openxmlformats.org/officeDocument/2006/relationships/ctrlProp" Target="../ctrlProps/ctrlProp128.xml"/><Relationship Id="rId20" Type="http://schemas.openxmlformats.org/officeDocument/2006/relationships/ctrlProp" Target="../ctrlProps/ctrlProp32.xml"/><Relationship Id="rId41" Type="http://schemas.openxmlformats.org/officeDocument/2006/relationships/ctrlProp" Target="../ctrlProps/ctrlProp53.xml"/><Relationship Id="rId62" Type="http://schemas.openxmlformats.org/officeDocument/2006/relationships/ctrlProp" Target="../ctrlProps/ctrlProp74.xml"/><Relationship Id="rId83" Type="http://schemas.openxmlformats.org/officeDocument/2006/relationships/ctrlProp" Target="../ctrlProps/ctrlProp95.xml"/><Relationship Id="rId88" Type="http://schemas.openxmlformats.org/officeDocument/2006/relationships/ctrlProp" Target="../ctrlProps/ctrlProp100.xml"/><Relationship Id="rId111" Type="http://schemas.openxmlformats.org/officeDocument/2006/relationships/ctrlProp" Target="../ctrlProps/ctrlProp123.xml"/><Relationship Id="rId132" Type="http://schemas.openxmlformats.org/officeDocument/2006/relationships/ctrlProp" Target="../ctrlProps/ctrlProp144.xml"/><Relationship Id="rId15" Type="http://schemas.openxmlformats.org/officeDocument/2006/relationships/ctrlProp" Target="../ctrlProps/ctrlProp27.xml"/><Relationship Id="rId36" Type="http://schemas.openxmlformats.org/officeDocument/2006/relationships/ctrlProp" Target="../ctrlProps/ctrlProp48.xml"/><Relationship Id="rId57" Type="http://schemas.openxmlformats.org/officeDocument/2006/relationships/ctrlProp" Target="../ctrlProps/ctrlProp69.xml"/><Relationship Id="rId106" Type="http://schemas.openxmlformats.org/officeDocument/2006/relationships/ctrlProp" Target="../ctrlProps/ctrlProp118.xml"/><Relationship Id="rId127" Type="http://schemas.openxmlformats.org/officeDocument/2006/relationships/ctrlProp" Target="../ctrlProps/ctrlProp139.xml"/><Relationship Id="rId10" Type="http://schemas.openxmlformats.org/officeDocument/2006/relationships/ctrlProp" Target="../ctrlProps/ctrlProp22.xml"/><Relationship Id="rId31" Type="http://schemas.openxmlformats.org/officeDocument/2006/relationships/ctrlProp" Target="../ctrlProps/ctrlProp43.xml"/><Relationship Id="rId52" Type="http://schemas.openxmlformats.org/officeDocument/2006/relationships/ctrlProp" Target="../ctrlProps/ctrlProp64.xml"/><Relationship Id="rId73" Type="http://schemas.openxmlformats.org/officeDocument/2006/relationships/ctrlProp" Target="../ctrlProps/ctrlProp85.xml"/><Relationship Id="rId78" Type="http://schemas.openxmlformats.org/officeDocument/2006/relationships/ctrlProp" Target="../ctrlProps/ctrlProp90.xml"/><Relationship Id="rId94" Type="http://schemas.openxmlformats.org/officeDocument/2006/relationships/ctrlProp" Target="../ctrlProps/ctrlProp106.xml"/><Relationship Id="rId99" Type="http://schemas.openxmlformats.org/officeDocument/2006/relationships/ctrlProp" Target="../ctrlProps/ctrlProp111.xml"/><Relationship Id="rId101" Type="http://schemas.openxmlformats.org/officeDocument/2006/relationships/ctrlProp" Target="../ctrlProps/ctrlProp113.xml"/><Relationship Id="rId122" Type="http://schemas.openxmlformats.org/officeDocument/2006/relationships/ctrlProp" Target="../ctrlProps/ctrlProp134.xml"/><Relationship Id="rId4" Type="http://schemas.openxmlformats.org/officeDocument/2006/relationships/ctrlProp" Target="../ctrlProps/ctrlProp16.xml"/><Relationship Id="rId9" Type="http://schemas.openxmlformats.org/officeDocument/2006/relationships/ctrlProp" Target="../ctrlProps/ctrlProp21.xml"/><Relationship Id="rId26" Type="http://schemas.openxmlformats.org/officeDocument/2006/relationships/ctrlProp" Target="../ctrlProps/ctrlProp38.xml"/><Relationship Id="rId47" Type="http://schemas.openxmlformats.org/officeDocument/2006/relationships/ctrlProp" Target="../ctrlProps/ctrlProp59.xml"/><Relationship Id="rId68" Type="http://schemas.openxmlformats.org/officeDocument/2006/relationships/ctrlProp" Target="../ctrlProps/ctrlProp80.xml"/><Relationship Id="rId89" Type="http://schemas.openxmlformats.org/officeDocument/2006/relationships/ctrlProp" Target="../ctrlProps/ctrlProp101.xml"/><Relationship Id="rId112" Type="http://schemas.openxmlformats.org/officeDocument/2006/relationships/ctrlProp" Target="../ctrlProps/ctrlProp124.xml"/><Relationship Id="rId133" Type="http://schemas.openxmlformats.org/officeDocument/2006/relationships/ctrlProp" Target="../ctrlProps/ctrlProp1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showGridLines="0" tabSelected="1" view="pageBreakPreview" topLeftCell="A8" zoomScale="70" zoomScaleNormal="70" zoomScaleSheetLayoutView="70" zoomScalePageLayoutView="55" workbookViewId="0">
      <selection activeCell="A17" sqref="A17"/>
    </sheetView>
  </sheetViews>
  <sheetFormatPr defaultColWidth="9" defaultRowHeight="16.5"/>
  <cols>
    <col min="1" max="8" width="9.7265625" style="9" customWidth="1"/>
    <col min="9" max="9" width="15.54296875" style="9" customWidth="1"/>
    <col min="10" max="12" width="9.7265625" style="9" customWidth="1"/>
    <col min="13" max="13" width="6.81640625" style="9" bestFit="1" customWidth="1"/>
    <col min="14" max="14" width="5.453125" style="9" customWidth="1"/>
    <col min="15" max="15" width="4.453125" style="9" bestFit="1" customWidth="1"/>
    <col min="16" max="16" width="5.453125" style="9" customWidth="1"/>
    <col min="17" max="17" width="4.453125" style="9" bestFit="1" customWidth="1"/>
    <col min="18" max="18" width="5.453125" style="9" customWidth="1"/>
    <col min="19" max="19" width="4.453125" style="9" bestFit="1" customWidth="1"/>
    <col min="20" max="20" width="9" style="9" customWidth="1"/>
    <col min="21" max="16384" width="9" style="9"/>
  </cols>
  <sheetData>
    <row r="1" spans="1:19" ht="26.25" customHeight="1">
      <c r="A1" s="16" t="s">
        <v>0</v>
      </c>
      <c r="B1" s="302"/>
      <c r="C1" s="16"/>
      <c r="D1" s="16"/>
      <c r="E1" s="16"/>
      <c r="F1" s="16"/>
      <c r="G1" s="16"/>
      <c r="H1" s="16"/>
      <c r="I1" s="302"/>
      <c r="J1" s="16"/>
      <c r="K1" s="16"/>
      <c r="L1" s="16"/>
      <c r="M1" s="16"/>
      <c r="N1" s="16"/>
      <c r="O1" s="16"/>
      <c r="P1" s="16"/>
      <c r="Q1" s="16"/>
      <c r="R1" s="16"/>
      <c r="S1" s="17"/>
    </row>
    <row r="2" spans="1:19" ht="26.25" customHeight="1">
      <c r="A2" s="321"/>
      <c r="B2" s="321"/>
      <c r="C2" s="321"/>
      <c r="D2" s="321"/>
      <c r="E2" s="321"/>
      <c r="F2" s="321"/>
      <c r="G2" s="321"/>
      <c r="H2" s="321"/>
      <c r="I2" s="321"/>
      <c r="J2" s="321"/>
      <c r="K2" s="321"/>
      <c r="L2" s="321"/>
      <c r="M2" s="321"/>
      <c r="N2" s="321"/>
      <c r="O2" s="321"/>
      <c r="P2" s="321"/>
      <c r="Q2" s="321"/>
      <c r="R2" s="321"/>
      <c r="S2" s="321"/>
    </row>
    <row r="3" spans="1:19" ht="14.25" customHeight="1">
      <c r="A3" s="16"/>
      <c r="B3" s="16"/>
      <c r="C3" s="16"/>
      <c r="D3" s="16"/>
      <c r="E3" s="16"/>
      <c r="F3" s="16"/>
      <c r="G3" s="16"/>
      <c r="H3" s="16"/>
      <c r="I3" s="16"/>
      <c r="J3" s="16"/>
      <c r="K3" s="16"/>
      <c r="L3" s="16"/>
      <c r="M3" s="16"/>
      <c r="N3" s="16"/>
      <c r="O3" s="16"/>
      <c r="P3" s="16"/>
      <c r="Q3" s="16"/>
      <c r="R3" s="16"/>
      <c r="S3" s="17"/>
    </row>
    <row r="4" spans="1:19" ht="27" customHeight="1">
      <c r="A4" s="16"/>
      <c r="B4" s="16"/>
      <c r="C4" s="16"/>
      <c r="D4" s="16"/>
      <c r="E4" s="303"/>
      <c r="F4" s="303"/>
      <c r="G4" s="16"/>
      <c r="H4" s="16"/>
      <c r="I4" s="16"/>
      <c r="J4" s="16"/>
      <c r="K4" s="16"/>
      <c r="L4" s="303"/>
      <c r="M4" s="72" t="s">
        <v>1</v>
      </c>
      <c r="N4" s="72">
        <v>8</v>
      </c>
      <c r="O4" s="72" t="s">
        <v>2</v>
      </c>
      <c r="P4" s="72"/>
      <c r="Q4" s="72" t="s">
        <v>3</v>
      </c>
      <c r="R4" s="72"/>
      <c r="S4" s="72" t="s">
        <v>4</v>
      </c>
    </row>
    <row r="5" spans="1:19" ht="14.25" customHeight="1">
      <c r="A5" s="16"/>
      <c r="B5" s="16"/>
      <c r="C5" s="16"/>
      <c r="D5" s="16"/>
      <c r="E5" s="303"/>
      <c r="F5" s="303"/>
      <c r="G5" s="16"/>
      <c r="H5" s="16"/>
      <c r="I5" s="16"/>
      <c r="J5" s="16"/>
      <c r="K5" s="16"/>
      <c r="L5" s="303"/>
      <c r="M5" s="303"/>
      <c r="N5" s="303"/>
      <c r="O5" s="303"/>
      <c r="P5" s="303"/>
      <c r="Q5" s="16"/>
      <c r="R5" s="16"/>
      <c r="S5" s="17"/>
    </row>
    <row r="6" spans="1:19" ht="27" customHeight="1">
      <c r="A6" s="16"/>
      <c r="B6" s="16" t="s">
        <v>5</v>
      </c>
      <c r="C6" s="16"/>
      <c r="D6" s="16"/>
      <c r="E6" s="303"/>
      <c r="F6" s="303"/>
      <c r="G6" s="18"/>
      <c r="H6" s="16"/>
      <c r="I6" s="16"/>
      <c r="J6" s="16"/>
      <c r="K6" s="16"/>
      <c r="L6" s="303"/>
      <c r="M6" s="303"/>
      <c r="N6" s="303"/>
      <c r="O6" s="303"/>
      <c r="P6" s="303"/>
      <c r="Q6" s="18"/>
      <c r="R6" s="18"/>
      <c r="S6" s="17"/>
    </row>
    <row r="7" spans="1:19" ht="14.25" customHeight="1">
      <c r="A7" s="16"/>
      <c r="B7" s="302"/>
      <c r="C7" s="16"/>
      <c r="D7" s="16"/>
      <c r="E7" s="16"/>
      <c r="F7" s="16"/>
      <c r="G7" s="16"/>
      <c r="H7" s="16"/>
      <c r="I7" s="302"/>
      <c r="J7" s="16"/>
      <c r="K7" s="16"/>
      <c r="L7" s="16"/>
      <c r="M7" s="16"/>
      <c r="N7" s="16"/>
      <c r="O7" s="16"/>
      <c r="P7" s="16"/>
      <c r="Q7" s="16"/>
      <c r="R7" s="16"/>
      <c r="S7" s="17"/>
    </row>
    <row r="8" spans="1:19" ht="27" customHeight="1">
      <c r="A8" s="16"/>
      <c r="B8" s="302"/>
      <c r="C8" s="302"/>
      <c r="D8" s="16"/>
      <c r="E8" s="16"/>
      <c r="F8" s="16"/>
      <c r="G8" s="16"/>
      <c r="H8" s="16"/>
      <c r="I8" s="16" t="s">
        <v>6</v>
      </c>
      <c r="J8" s="320">
        <f>'3'!B5</f>
        <v>0</v>
      </c>
      <c r="K8" s="320"/>
      <c r="L8" s="320"/>
      <c r="M8" s="320"/>
      <c r="N8" s="320"/>
      <c r="O8" s="320"/>
      <c r="P8" s="320"/>
      <c r="Q8" s="320"/>
      <c r="R8" s="320"/>
      <c r="S8" s="320"/>
    </row>
    <row r="9" spans="1:19" ht="12.75" customHeight="1">
      <c r="A9" s="16"/>
      <c r="B9" s="19"/>
      <c r="C9" s="16"/>
      <c r="D9" s="16"/>
      <c r="E9" s="16"/>
      <c r="F9" s="16"/>
      <c r="G9" s="16"/>
      <c r="H9" s="16"/>
      <c r="I9" s="16"/>
      <c r="J9" s="20"/>
      <c r="K9" s="20"/>
      <c r="L9" s="20"/>
      <c r="M9" s="20"/>
      <c r="N9" s="20"/>
      <c r="O9" s="20"/>
      <c r="P9" s="20"/>
      <c r="Q9" s="20"/>
      <c r="R9" s="20"/>
      <c r="S9" s="20"/>
    </row>
    <row r="10" spans="1:19" ht="27" customHeight="1">
      <c r="A10" s="16"/>
      <c r="B10" s="16"/>
      <c r="C10" s="16"/>
      <c r="D10" s="16"/>
      <c r="E10" s="16"/>
      <c r="F10" s="16"/>
      <c r="G10" s="16"/>
      <c r="H10" s="16"/>
      <c r="I10" s="16" t="s">
        <v>7</v>
      </c>
      <c r="J10" s="320">
        <f>'3'!G4</f>
        <v>0</v>
      </c>
      <c r="K10" s="320"/>
      <c r="L10" s="320"/>
      <c r="M10" s="320"/>
      <c r="N10" s="320"/>
      <c r="O10" s="320"/>
      <c r="P10" s="320"/>
      <c r="Q10" s="320"/>
      <c r="R10" s="320"/>
      <c r="S10" s="320"/>
    </row>
    <row r="11" spans="1:19" ht="12.75" customHeight="1">
      <c r="A11" s="16"/>
      <c r="B11" s="19"/>
      <c r="C11" s="16"/>
      <c r="D11" s="16"/>
      <c r="E11" s="16"/>
      <c r="F11" s="16"/>
      <c r="G11" s="16"/>
      <c r="H11" s="16"/>
      <c r="I11" s="16"/>
      <c r="J11" s="20"/>
      <c r="K11" s="20"/>
      <c r="L11" s="20"/>
      <c r="M11" s="20"/>
      <c r="N11" s="20"/>
      <c r="O11" s="20"/>
      <c r="P11" s="20"/>
      <c r="Q11" s="20"/>
      <c r="R11" s="20"/>
      <c r="S11" s="20"/>
    </row>
    <row r="12" spans="1:19" ht="27" customHeight="1">
      <c r="A12" s="16"/>
      <c r="B12" s="16"/>
      <c r="C12" s="16"/>
      <c r="D12" s="16"/>
      <c r="E12" s="16"/>
      <c r="F12" s="16"/>
      <c r="G12" s="16"/>
      <c r="H12" s="16"/>
      <c r="I12" s="16" t="s">
        <v>8</v>
      </c>
      <c r="J12" s="320">
        <f>'3'!G5</f>
        <v>0</v>
      </c>
      <c r="K12" s="320"/>
      <c r="L12" s="320"/>
      <c r="M12" s="320"/>
      <c r="N12" s="320"/>
      <c r="O12" s="320"/>
      <c r="P12" s="320"/>
      <c r="Q12" s="320"/>
      <c r="R12" s="320"/>
      <c r="S12" s="320"/>
    </row>
    <row r="13" spans="1:19" ht="14.25" customHeight="1">
      <c r="A13" s="16"/>
      <c r="B13" s="16"/>
      <c r="C13" s="16"/>
      <c r="D13" s="16"/>
      <c r="E13" s="16"/>
      <c r="F13" s="16"/>
      <c r="G13" s="16"/>
      <c r="H13" s="16"/>
      <c r="I13" s="16"/>
      <c r="J13" s="16"/>
      <c r="K13" s="16"/>
      <c r="L13" s="16"/>
      <c r="M13" s="16"/>
      <c r="N13" s="16"/>
      <c r="O13" s="16"/>
      <c r="P13" s="16"/>
      <c r="Q13" s="16"/>
      <c r="R13" s="16"/>
      <c r="S13" s="16"/>
    </row>
    <row r="14" spans="1:19" ht="14.25" customHeight="1">
      <c r="A14" s="16"/>
      <c r="B14" s="304"/>
      <c r="C14" s="18"/>
      <c r="D14" s="303"/>
      <c r="E14" s="16"/>
      <c r="F14" s="16"/>
      <c r="G14" s="16"/>
      <c r="H14" s="16"/>
      <c r="I14" s="304"/>
      <c r="J14" s="18"/>
      <c r="K14" s="303"/>
      <c r="L14" s="323"/>
      <c r="M14" s="323"/>
      <c r="N14" s="323"/>
      <c r="O14" s="323"/>
      <c r="P14" s="323"/>
      <c r="Q14" s="323"/>
      <c r="R14" s="303"/>
      <c r="S14" s="17"/>
    </row>
    <row r="15" spans="1:19" ht="26.25" customHeight="1">
      <c r="A15" s="322" t="s">
        <v>9</v>
      </c>
      <c r="B15" s="322"/>
      <c r="C15" s="322"/>
      <c r="D15" s="322"/>
      <c r="E15" s="322"/>
      <c r="F15" s="322"/>
      <c r="G15" s="322"/>
      <c r="H15" s="322"/>
      <c r="I15" s="322"/>
      <c r="J15" s="322"/>
      <c r="K15" s="322"/>
      <c r="L15" s="322"/>
      <c r="M15" s="322"/>
      <c r="N15" s="322"/>
      <c r="O15" s="322"/>
      <c r="P15" s="322"/>
      <c r="Q15" s="322"/>
      <c r="R15" s="322"/>
      <c r="S15" s="322"/>
    </row>
    <row r="16" spans="1:19" ht="24.75" customHeight="1">
      <c r="A16" s="322"/>
      <c r="B16" s="322"/>
      <c r="C16" s="322"/>
      <c r="D16" s="322"/>
      <c r="E16" s="322"/>
      <c r="F16" s="322"/>
      <c r="G16" s="322"/>
      <c r="H16" s="322"/>
      <c r="I16" s="322"/>
      <c r="J16" s="322"/>
      <c r="K16" s="322"/>
      <c r="L16" s="322"/>
      <c r="M16" s="322"/>
      <c r="N16" s="322"/>
      <c r="O16" s="322"/>
      <c r="P16" s="322"/>
      <c r="Q16" s="322"/>
      <c r="R16" s="322"/>
      <c r="S16" s="322"/>
    </row>
    <row r="17" spans="1:19" ht="14.25" customHeight="1">
      <c r="A17" s="16"/>
      <c r="B17" s="21"/>
      <c r="C17" s="16"/>
      <c r="D17" s="16"/>
      <c r="E17" s="16"/>
      <c r="F17" s="16"/>
      <c r="G17" s="16"/>
      <c r="H17" s="16"/>
      <c r="I17" s="21"/>
      <c r="J17" s="16"/>
      <c r="K17" s="16"/>
      <c r="L17" s="16"/>
      <c r="M17" s="16"/>
      <c r="N17" s="16"/>
      <c r="O17" s="16"/>
      <c r="P17" s="16"/>
      <c r="Q17" s="16"/>
      <c r="R17" s="16"/>
      <c r="S17" s="17"/>
    </row>
    <row r="18" spans="1:19" ht="14.25" customHeight="1">
      <c r="A18" s="16"/>
      <c r="B18" s="21"/>
      <c r="C18" s="16"/>
      <c r="D18" s="16"/>
      <c r="E18" s="16"/>
      <c r="F18" s="16"/>
      <c r="G18" s="16"/>
      <c r="H18" s="16"/>
      <c r="I18" s="21"/>
      <c r="J18" s="16"/>
      <c r="K18" s="16"/>
      <c r="L18" s="16"/>
      <c r="M18" s="16"/>
      <c r="N18" s="16"/>
      <c r="O18" s="16"/>
      <c r="P18" s="16"/>
      <c r="Q18" s="16"/>
      <c r="R18" s="16"/>
      <c r="S18" s="17"/>
    </row>
    <row r="19" spans="1:19" ht="14.25" customHeight="1">
      <c r="A19" s="16"/>
      <c r="B19" s="21"/>
      <c r="C19" s="16"/>
      <c r="D19" s="16"/>
      <c r="E19" s="16"/>
      <c r="F19" s="16"/>
      <c r="G19" s="16"/>
      <c r="H19" s="16"/>
      <c r="I19" s="21"/>
      <c r="J19" s="16"/>
      <c r="K19" s="16"/>
      <c r="L19" s="16"/>
      <c r="M19" s="16"/>
      <c r="N19" s="16"/>
      <c r="O19" s="16"/>
      <c r="P19" s="16"/>
      <c r="Q19" s="16"/>
      <c r="R19" s="16"/>
      <c r="S19" s="17"/>
    </row>
    <row r="20" spans="1:19" ht="27" customHeight="1">
      <c r="A20" s="319" t="s">
        <v>10</v>
      </c>
      <c r="B20" s="319"/>
      <c r="C20" s="319"/>
      <c r="D20" s="319"/>
      <c r="E20" s="319"/>
      <c r="F20" s="319"/>
      <c r="G20" s="319"/>
      <c r="H20" s="319"/>
      <c r="I20" s="319"/>
      <c r="J20" s="319"/>
      <c r="K20" s="319"/>
      <c r="L20" s="319"/>
      <c r="M20" s="319"/>
      <c r="N20" s="319"/>
      <c r="O20" s="319"/>
      <c r="P20" s="319"/>
      <c r="Q20" s="319"/>
      <c r="R20" s="319"/>
      <c r="S20" s="319"/>
    </row>
    <row r="21" spans="1:19" ht="27" customHeight="1">
      <c r="A21" s="324" t="s">
        <v>11</v>
      </c>
      <c r="B21" s="324"/>
      <c r="C21" s="324"/>
      <c r="D21" s="324"/>
      <c r="E21" s="324"/>
      <c r="F21" s="324"/>
      <c r="G21" s="324"/>
      <c r="H21" s="324"/>
      <c r="I21" s="324"/>
      <c r="J21" s="324"/>
      <c r="K21" s="324"/>
      <c r="L21" s="324"/>
      <c r="M21" s="324"/>
      <c r="N21" s="324"/>
      <c r="O21" s="324"/>
      <c r="P21" s="324"/>
      <c r="Q21" s="324"/>
      <c r="R21" s="324"/>
      <c r="S21" s="324"/>
    </row>
    <row r="22" spans="1:19" ht="27" customHeight="1">
      <c r="A22" s="319" t="s">
        <v>12</v>
      </c>
      <c r="B22" s="319"/>
      <c r="C22" s="319"/>
      <c r="D22" s="319"/>
      <c r="E22" s="319"/>
      <c r="F22" s="319"/>
      <c r="G22" s="319"/>
      <c r="H22" s="319"/>
      <c r="I22" s="319"/>
      <c r="J22" s="319"/>
      <c r="K22" s="319"/>
      <c r="L22" s="319"/>
      <c r="M22" s="319"/>
      <c r="N22" s="319"/>
      <c r="O22" s="319"/>
      <c r="P22" s="319"/>
      <c r="Q22" s="319"/>
      <c r="R22" s="319"/>
      <c r="S22" s="319"/>
    </row>
    <row r="23" spans="1:19" ht="14.25" customHeight="1">
      <c r="A23" s="16"/>
      <c r="B23" s="325"/>
      <c r="C23" s="325"/>
      <c r="D23" s="325"/>
      <c r="E23" s="319"/>
      <c r="F23" s="319"/>
      <c r="G23" s="319"/>
      <c r="H23" s="319"/>
      <c r="I23" s="319"/>
      <c r="J23" s="319"/>
      <c r="K23" s="319"/>
      <c r="L23" s="319"/>
      <c r="M23" s="319"/>
      <c r="N23" s="302"/>
      <c r="O23" s="302"/>
      <c r="P23" s="302"/>
      <c r="Q23" s="16"/>
      <c r="R23" s="16"/>
      <c r="S23" s="17"/>
    </row>
    <row r="24" spans="1:19" ht="14.25" customHeight="1">
      <c r="A24" s="16"/>
      <c r="B24" s="325"/>
      <c r="C24" s="325"/>
      <c r="D24" s="325"/>
      <c r="E24" s="319"/>
      <c r="F24" s="319"/>
      <c r="G24" s="319"/>
      <c r="H24" s="319"/>
      <c r="I24" s="319"/>
      <c r="J24" s="319"/>
      <c r="K24" s="319"/>
      <c r="L24" s="319"/>
      <c r="M24" s="319"/>
      <c r="N24" s="302"/>
      <c r="O24" s="302"/>
      <c r="P24" s="302"/>
      <c r="Q24" s="16"/>
      <c r="R24" s="16"/>
      <c r="S24" s="17"/>
    </row>
    <row r="25" spans="1:19" ht="14.25" customHeight="1">
      <c r="A25" s="16"/>
      <c r="B25" s="325"/>
      <c r="C25" s="325"/>
      <c r="D25" s="325"/>
      <c r="E25" s="319"/>
      <c r="F25" s="319"/>
      <c r="G25" s="319"/>
      <c r="H25" s="319"/>
      <c r="I25" s="319"/>
      <c r="J25" s="319"/>
      <c r="K25" s="319"/>
      <c r="L25" s="319"/>
      <c r="M25" s="319"/>
      <c r="N25" s="302"/>
      <c r="O25" s="302"/>
      <c r="P25" s="302"/>
      <c r="Q25" s="16"/>
      <c r="R25" s="16"/>
      <c r="S25" s="17"/>
    </row>
    <row r="26" spans="1:19" ht="14.25" customHeight="1">
      <c r="A26" s="16"/>
      <c r="B26" s="325"/>
      <c r="C26" s="325"/>
      <c r="D26" s="325"/>
      <c r="E26" s="319"/>
      <c r="F26" s="319"/>
      <c r="G26" s="319"/>
      <c r="H26" s="319"/>
      <c r="I26" s="319"/>
      <c r="J26" s="319"/>
      <c r="K26" s="319"/>
      <c r="L26" s="319"/>
      <c r="M26" s="319"/>
      <c r="N26" s="302"/>
      <c r="O26" s="302"/>
      <c r="P26" s="302"/>
      <c r="Q26" s="16"/>
      <c r="R26" s="16"/>
      <c r="S26" s="17"/>
    </row>
    <row r="27" spans="1:19" ht="14.25" customHeight="1">
      <c r="A27" s="16"/>
      <c r="B27" s="21"/>
      <c r="C27" s="21"/>
      <c r="D27" s="21"/>
      <c r="E27" s="16"/>
      <c r="F27" s="16"/>
      <c r="G27" s="16"/>
      <c r="H27" s="15" t="s">
        <v>13</v>
      </c>
      <c r="I27" s="16"/>
      <c r="J27" s="16"/>
      <c r="K27" s="16"/>
      <c r="L27" s="16"/>
      <c r="M27" s="16"/>
      <c r="N27" s="16"/>
      <c r="O27" s="16"/>
      <c r="P27" s="16"/>
      <c r="Q27" s="16"/>
      <c r="R27" s="16"/>
      <c r="S27" s="17"/>
    </row>
    <row r="28" spans="1:19" ht="14.25" customHeight="1">
      <c r="A28" s="16"/>
      <c r="B28" s="21"/>
      <c r="C28" s="21"/>
      <c r="D28" s="21"/>
      <c r="E28" s="16"/>
      <c r="F28" s="16"/>
      <c r="G28" s="16"/>
      <c r="H28" s="15"/>
      <c r="I28" s="16"/>
      <c r="J28" s="16"/>
      <c r="K28" s="16"/>
      <c r="L28" s="16"/>
      <c r="M28" s="16"/>
      <c r="N28" s="16"/>
      <c r="O28" s="16"/>
      <c r="P28" s="16"/>
      <c r="Q28" s="16"/>
      <c r="R28" s="16"/>
      <c r="S28" s="17"/>
    </row>
    <row r="29" spans="1:19" ht="14.25" customHeight="1">
      <c r="A29" s="16"/>
      <c r="B29" s="21"/>
      <c r="C29" s="21"/>
      <c r="D29" s="21"/>
      <c r="E29" s="319"/>
      <c r="F29" s="319"/>
      <c r="G29" s="319"/>
      <c r="H29" s="319"/>
      <c r="I29" s="319"/>
      <c r="J29" s="319"/>
      <c r="K29" s="319"/>
      <c r="L29" s="319"/>
      <c r="M29" s="319"/>
      <c r="N29" s="302"/>
      <c r="O29" s="302"/>
      <c r="P29" s="302"/>
      <c r="Q29" s="16"/>
      <c r="R29" s="16"/>
      <c r="S29" s="17"/>
    </row>
    <row r="30" spans="1:19" ht="27" customHeight="1">
      <c r="A30" s="17"/>
      <c r="B30" s="16"/>
      <c r="C30" s="323" t="s">
        <v>14</v>
      </c>
      <c r="D30" s="323"/>
      <c r="E30" s="323"/>
      <c r="F30" s="323"/>
      <c r="G30" s="323"/>
      <c r="H30" s="326">
        <f>'4'!N80</f>
        <v>15000000</v>
      </c>
      <c r="I30" s="326"/>
      <c r="J30" s="326"/>
      <c r="K30" s="23" t="s">
        <v>15</v>
      </c>
      <c r="L30" s="22"/>
      <c r="M30" s="16"/>
      <c r="N30" s="16"/>
      <c r="O30" s="16"/>
      <c r="P30" s="16"/>
      <c r="Q30" s="16"/>
      <c r="R30" s="16"/>
      <c r="S30" s="16"/>
    </row>
    <row r="31" spans="1:19" ht="14.25" customHeight="1">
      <c r="A31" s="16"/>
      <c r="B31" s="21"/>
      <c r="C31" s="16"/>
      <c r="D31" s="16"/>
      <c r="E31" s="16"/>
      <c r="F31" s="16"/>
      <c r="G31" s="16"/>
      <c r="H31" s="16"/>
      <c r="I31" s="21"/>
      <c r="J31" s="16"/>
      <c r="K31" s="16"/>
      <c r="L31" s="16"/>
      <c r="M31" s="16"/>
      <c r="N31" s="16"/>
      <c r="O31" s="16"/>
      <c r="P31" s="16"/>
      <c r="Q31" s="16"/>
      <c r="R31" s="16"/>
      <c r="S31" s="17"/>
    </row>
    <row r="32" spans="1:19" ht="27" customHeight="1">
      <c r="A32" s="17"/>
      <c r="B32" s="16"/>
      <c r="C32" s="16" t="s">
        <v>16</v>
      </c>
      <c r="D32" s="16"/>
      <c r="E32" s="16"/>
      <c r="F32" s="16"/>
      <c r="G32" s="16"/>
      <c r="H32" s="327" t="str">
        <f>'4'!R78</f>
        <v>課税事業者</v>
      </c>
      <c r="I32" s="327"/>
      <c r="J32" s="327"/>
      <c r="K32" s="327"/>
      <c r="L32" s="16"/>
      <c r="M32" s="16"/>
      <c r="N32" s="16"/>
      <c r="O32" s="16"/>
      <c r="P32" s="16"/>
      <c r="Q32" s="16"/>
      <c r="R32" s="16"/>
      <c r="S32" s="16"/>
    </row>
    <row r="33" spans="1:19" ht="14.25" customHeight="1">
      <c r="A33" s="16"/>
      <c r="B33" s="21"/>
      <c r="C33" s="21"/>
      <c r="D33" s="21"/>
      <c r="E33" s="21"/>
      <c r="F33" s="21"/>
      <c r="G33" s="21"/>
      <c r="H33" s="16"/>
      <c r="I33" s="21"/>
      <c r="J33" s="21"/>
      <c r="K33" s="16"/>
      <c r="L33" s="16"/>
      <c r="M33" s="16"/>
      <c r="N33" s="16"/>
      <c r="O33" s="16"/>
      <c r="P33" s="16"/>
      <c r="Q33" s="21"/>
      <c r="R33" s="21"/>
      <c r="S33" s="17"/>
    </row>
    <row r="34" spans="1:19" ht="27.75" customHeight="1">
      <c r="A34" s="16"/>
      <c r="B34" s="21"/>
      <c r="C34" s="323" t="s">
        <v>17</v>
      </c>
      <c r="D34" s="323"/>
      <c r="E34" s="323"/>
      <c r="F34" s="323"/>
      <c r="G34" s="323"/>
      <c r="H34" s="323"/>
      <c r="I34" s="323"/>
      <c r="J34" s="323"/>
      <c r="K34" s="323"/>
      <c r="L34" s="323"/>
      <c r="M34" s="323"/>
      <c r="N34" s="323"/>
      <c r="O34" s="323"/>
      <c r="P34" s="323"/>
      <c r="Q34" s="323"/>
      <c r="R34" s="323"/>
      <c r="S34" s="323"/>
    </row>
    <row r="35" spans="1:19" ht="27.75" customHeight="1">
      <c r="A35" s="16"/>
      <c r="B35" s="21"/>
      <c r="C35" s="16"/>
      <c r="D35" s="16" t="s">
        <v>18</v>
      </c>
      <c r="E35" s="16"/>
      <c r="F35" s="16"/>
      <c r="G35" s="16"/>
      <c r="H35" s="16"/>
      <c r="I35" s="21"/>
      <c r="J35" s="16"/>
      <c r="K35" s="16"/>
      <c r="L35" s="16"/>
      <c r="M35" s="16"/>
      <c r="N35" s="16"/>
      <c r="O35" s="16"/>
      <c r="P35" s="16"/>
      <c r="Q35" s="16"/>
      <c r="R35" s="16"/>
      <c r="S35" s="17"/>
    </row>
    <row r="36" spans="1:19" ht="27.75" customHeight="1">
      <c r="A36" s="16"/>
      <c r="B36" s="21"/>
      <c r="C36" s="16"/>
      <c r="D36" s="16" t="s">
        <v>19</v>
      </c>
      <c r="E36" s="16"/>
      <c r="F36" s="16"/>
      <c r="G36" s="16"/>
      <c r="H36" s="16"/>
      <c r="I36" s="21"/>
      <c r="J36" s="16"/>
      <c r="K36" s="16"/>
      <c r="L36" s="16"/>
      <c r="M36" s="16"/>
      <c r="N36" s="16"/>
      <c r="O36" s="16"/>
      <c r="P36" s="16"/>
      <c r="Q36" s="16"/>
      <c r="R36" s="16"/>
      <c r="S36" s="17"/>
    </row>
    <row r="37" spans="1:19" ht="27.75" customHeight="1">
      <c r="A37" s="16"/>
      <c r="B37" s="21"/>
      <c r="C37" s="16"/>
      <c r="D37" s="16"/>
      <c r="E37" s="16"/>
      <c r="F37" s="16"/>
      <c r="G37" s="16"/>
      <c r="H37" s="16"/>
      <c r="I37" s="21"/>
      <c r="J37" s="16"/>
      <c r="K37" s="16"/>
      <c r="L37" s="16"/>
      <c r="M37" s="16"/>
      <c r="N37" s="16"/>
      <c r="O37" s="16"/>
      <c r="P37" s="16"/>
      <c r="Q37" s="16"/>
      <c r="R37" s="16"/>
      <c r="S37" s="17"/>
    </row>
    <row r="38" spans="1:19" ht="9.65" customHeight="1">
      <c r="A38" s="16"/>
      <c r="B38" s="21"/>
      <c r="C38" s="16"/>
      <c r="D38" s="16"/>
      <c r="E38" s="16"/>
      <c r="F38" s="16"/>
      <c r="G38" s="16"/>
      <c r="H38" s="16"/>
      <c r="I38" s="21"/>
      <c r="J38" s="16"/>
      <c r="K38" s="16"/>
      <c r="L38" s="16"/>
      <c r="M38" s="16"/>
      <c r="N38" s="16"/>
      <c r="O38" s="16"/>
      <c r="P38" s="16"/>
      <c r="Q38" s="16"/>
      <c r="R38" s="16"/>
      <c r="S38" s="17"/>
    </row>
    <row r="39" spans="1:19" ht="27.75" customHeight="1">
      <c r="A39" s="16"/>
      <c r="B39" s="21"/>
      <c r="C39" s="16"/>
      <c r="D39" s="16"/>
      <c r="E39" s="16"/>
      <c r="F39" s="16"/>
      <c r="G39" s="16"/>
      <c r="H39" s="16"/>
      <c r="I39" s="21"/>
      <c r="J39" s="16"/>
      <c r="K39" s="16"/>
      <c r="L39" s="16"/>
      <c r="M39" s="16"/>
      <c r="N39" s="16"/>
      <c r="O39" s="16"/>
      <c r="P39" s="16"/>
      <c r="Q39" s="16"/>
      <c r="R39" s="16"/>
      <c r="S39" s="17"/>
    </row>
    <row r="40" spans="1:19" ht="27.65" customHeight="1">
      <c r="A40" s="16"/>
      <c r="B40" s="21"/>
      <c r="C40" s="16"/>
      <c r="D40" s="16"/>
      <c r="E40" s="16"/>
      <c r="F40" s="16"/>
      <c r="G40" s="16"/>
      <c r="H40" s="16"/>
      <c r="I40" s="21" t="s">
        <v>20</v>
      </c>
      <c r="J40" s="320">
        <f>'2'!C90</f>
        <v>0</v>
      </c>
      <c r="K40" s="320"/>
      <c r="L40" s="320"/>
      <c r="M40" s="320"/>
      <c r="N40" s="320"/>
      <c r="O40" s="320"/>
      <c r="P40" s="320"/>
      <c r="Q40" s="320"/>
      <c r="R40" s="320"/>
      <c r="S40" s="320"/>
    </row>
    <row r="41" spans="1:19" ht="30" customHeight="1">
      <c r="A41" s="16"/>
      <c r="B41" s="16"/>
      <c r="C41" s="16"/>
      <c r="D41" s="16"/>
      <c r="E41" s="16"/>
      <c r="F41" s="16"/>
      <c r="G41" s="16"/>
      <c r="H41" s="16"/>
      <c r="I41" s="21" t="s">
        <v>21</v>
      </c>
      <c r="J41" s="320">
        <f>'2'!E89</f>
        <v>0</v>
      </c>
      <c r="K41" s="320"/>
      <c r="L41" s="320"/>
      <c r="M41" s="320"/>
      <c r="N41" s="320"/>
      <c r="O41" s="320"/>
      <c r="P41" s="320"/>
      <c r="Q41" s="320"/>
      <c r="R41" s="320"/>
      <c r="S41" s="320"/>
    </row>
    <row r="42" spans="1:19" ht="30" customHeight="1">
      <c r="A42" s="16"/>
      <c r="B42" s="16"/>
      <c r="C42" s="16"/>
      <c r="D42" s="16"/>
      <c r="E42" s="16"/>
      <c r="F42" s="16"/>
      <c r="G42" s="16"/>
      <c r="H42" s="16"/>
      <c r="I42" s="21" t="s">
        <v>22</v>
      </c>
      <c r="J42" s="329">
        <f>'2'!G89</f>
        <v>0</v>
      </c>
      <c r="K42" s="329"/>
      <c r="L42" s="329"/>
      <c r="M42" s="329"/>
      <c r="N42" s="329"/>
      <c r="O42" s="329"/>
      <c r="P42" s="329"/>
      <c r="Q42" s="329"/>
      <c r="R42" s="329"/>
      <c r="S42" s="329"/>
    </row>
    <row r="43" spans="1:19" ht="20.5" customHeight="1">
      <c r="A43" s="16"/>
      <c r="B43" s="16"/>
      <c r="C43" s="16"/>
      <c r="D43" s="16"/>
      <c r="E43" s="16"/>
      <c r="F43" s="16"/>
      <c r="G43" s="16"/>
      <c r="H43" s="16"/>
      <c r="I43" s="21"/>
      <c r="J43" s="16"/>
      <c r="K43" s="16"/>
      <c r="L43" s="16"/>
      <c r="M43" s="16"/>
      <c r="N43" s="16"/>
      <c r="O43" s="16"/>
      <c r="P43" s="16"/>
      <c r="Q43" s="16"/>
      <c r="R43" s="16"/>
      <c r="S43" s="17"/>
    </row>
    <row r="44" spans="1:19" ht="27" customHeight="1">
      <c r="A44" s="16"/>
      <c r="B44" s="16"/>
      <c r="C44" s="16"/>
      <c r="D44" s="16"/>
      <c r="E44" s="16"/>
      <c r="F44" s="16"/>
      <c r="G44" s="16"/>
      <c r="H44" s="16"/>
      <c r="I44" s="16"/>
      <c r="J44" s="16"/>
      <c r="K44" s="16"/>
      <c r="L44" s="16"/>
      <c r="M44" s="16"/>
      <c r="N44" s="16"/>
      <c r="O44" s="16"/>
      <c r="P44" s="16"/>
      <c r="Q44" s="16"/>
      <c r="R44" s="16"/>
      <c r="S44" s="16"/>
    </row>
    <row r="45" spans="1:19" ht="27" customHeight="1">
      <c r="A45" s="16"/>
      <c r="B45" s="16"/>
      <c r="C45" s="16"/>
      <c r="D45" s="16"/>
      <c r="E45" s="16"/>
      <c r="F45" s="16"/>
      <c r="G45" s="16"/>
      <c r="H45" s="16"/>
      <c r="I45" s="21"/>
      <c r="J45" s="16"/>
      <c r="K45" s="16"/>
      <c r="L45" s="16"/>
      <c r="M45" s="16"/>
      <c r="N45" s="16"/>
      <c r="O45" s="16"/>
      <c r="P45" s="16"/>
      <c r="Q45" s="16"/>
      <c r="R45" s="16"/>
      <c r="S45" s="17"/>
    </row>
    <row r="46" spans="1:19" ht="27" customHeight="1">
      <c r="A46" s="16"/>
      <c r="B46" s="16"/>
      <c r="C46" s="16"/>
      <c r="D46" s="16"/>
      <c r="E46" s="16"/>
      <c r="F46" s="16"/>
      <c r="G46" s="16"/>
      <c r="H46" s="16"/>
      <c r="I46" s="21"/>
      <c r="J46" s="16"/>
      <c r="K46" s="16"/>
      <c r="L46" s="16"/>
      <c r="M46" s="16"/>
      <c r="N46" s="16"/>
      <c r="O46" s="16"/>
      <c r="P46" s="16"/>
      <c r="Q46" s="16"/>
      <c r="R46" s="16"/>
      <c r="S46" s="17"/>
    </row>
    <row r="47" spans="1:19" ht="27" customHeight="1">
      <c r="A47" s="16"/>
      <c r="B47" s="17"/>
      <c r="C47" s="24"/>
      <c r="D47" s="16"/>
      <c r="E47" s="16"/>
      <c r="F47" s="16"/>
      <c r="G47" s="16"/>
      <c r="H47" s="16"/>
      <c r="I47" s="21"/>
      <c r="J47" s="16"/>
      <c r="K47" s="16"/>
      <c r="L47" s="16"/>
      <c r="M47" s="16"/>
      <c r="N47" s="16"/>
      <c r="O47" s="16"/>
      <c r="P47" s="16"/>
      <c r="Q47" s="16"/>
      <c r="R47" s="16"/>
      <c r="S47" s="17"/>
    </row>
    <row r="48" spans="1:19" ht="14.25" customHeight="1">
      <c r="A48" s="16"/>
      <c r="B48" s="16"/>
      <c r="C48" s="16"/>
      <c r="D48" s="16"/>
      <c r="E48" s="303"/>
      <c r="F48" s="303"/>
      <c r="G48" s="16"/>
      <c r="H48" s="16"/>
      <c r="I48" s="16"/>
      <c r="J48" s="16"/>
      <c r="K48" s="16"/>
      <c r="L48" s="303"/>
      <c r="M48" s="303"/>
      <c r="N48" s="303"/>
      <c r="O48" s="303"/>
      <c r="P48" s="303"/>
      <c r="Q48" s="16"/>
      <c r="R48" s="16"/>
      <c r="S48" s="17"/>
    </row>
    <row r="49" spans="1:19" ht="14.25" customHeight="1">
      <c r="A49" s="16"/>
      <c r="B49" s="16"/>
      <c r="C49" s="16"/>
      <c r="D49" s="16"/>
      <c r="E49" s="16"/>
      <c r="F49" s="16"/>
      <c r="G49" s="16"/>
      <c r="H49" s="16"/>
      <c r="I49" s="16"/>
      <c r="J49" s="16"/>
      <c r="K49" s="16"/>
      <c r="L49" s="16"/>
      <c r="M49" s="16"/>
      <c r="N49" s="16"/>
      <c r="O49" s="16"/>
      <c r="P49" s="16"/>
      <c r="Q49" s="16"/>
      <c r="R49" s="16"/>
      <c r="S49" s="17"/>
    </row>
    <row r="50" spans="1:19" ht="14.25" customHeight="1">
      <c r="A50" s="7"/>
      <c r="B50" s="7"/>
      <c r="C50" s="7"/>
      <c r="D50" s="7"/>
      <c r="E50" s="7"/>
      <c r="F50" s="7"/>
      <c r="G50" s="7"/>
      <c r="H50" s="7"/>
      <c r="I50" s="7"/>
      <c r="J50" s="7"/>
      <c r="K50" s="7"/>
      <c r="L50" s="7"/>
      <c r="M50" s="7"/>
      <c r="N50" s="7"/>
      <c r="O50" s="7"/>
      <c r="P50" s="7"/>
      <c r="Q50" s="7"/>
      <c r="R50" s="7"/>
      <c r="S50" s="8"/>
    </row>
    <row r="51" spans="1:19" ht="14.25" customHeight="1">
      <c r="A51" s="7"/>
      <c r="B51" s="7"/>
      <c r="C51" s="7"/>
      <c r="D51" s="7"/>
      <c r="E51" s="10"/>
      <c r="F51" s="10"/>
      <c r="G51" s="7"/>
      <c r="H51" s="7"/>
      <c r="I51" s="7"/>
      <c r="J51" s="7"/>
      <c r="K51" s="7"/>
      <c r="L51" s="10"/>
      <c r="M51" s="10"/>
      <c r="N51" s="10"/>
      <c r="O51" s="10"/>
      <c r="P51" s="10"/>
      <c r="Q51" s="7"/>
      <c r="R51" s="7"/>
      <c r="S51" s="8"/>
    </row>
    <row r="52" spans="1:19" ht="14.25" customHeight="1">
      <c r="A52" s="7"/>
      <c r="B52" s="12"/>
      <c r="C52" s="7"/>
      <c r="D52" s="7"/>
      <c r="E52" s="7"/>
      <c r="F52" s="7"/>
      <c r="G52" s="7"/>
      <c r="H52" s="7"/>
      <c r="I52" s="12"/>
      <c r="J52" s="7"/>
      <c r="K52" s="7"/>
      <c r="L52" s="7"/>
      <c r="M52" s="7"/>
      <c r="N52" s="7"/>
      <c r="O52" s="7"/>
      <c r="P52" s="7"/>
      <c r="Q52" s="7"/>
      <c r="R52" s="7"/>
      <c r="S52" s="8"/>
    </row>
    <row r="53" spans="1:19" ht="14.25" customHeight="1">
      <c r="A53" s="7"/>
      <c r="B53" s="328"/>
      <c r="C53" s="305"/>
      <c r="D53" s="12"/>
      <c r="E53" s="305"/>
      <c r="F53" s="14"/>
      <c r="G53" s="14"/>
      <c r="H53" s="7"/>
      <c r="I53" s="12"/>
      <c r="J53" s="12"/>
      <c r="K53" s="7"/>
      <c r="L53" s="7"/>
      <c r="M53" s="7"/>
      <c r="N53" s="7"/>
      <c r="O53" s="7"/>
      <c r="P53" s="7"/>
      <c r="Q53" s="14"/>
      <c r="R53" s="14"/>
      <c r="S53" s="8"/>
    </row>
    <row r="54" spans="1:19" ht="14.25" customHeight="1">
      <c r="A54" s="7"/>
      <c r="B54" s="328"/>
      <c r="C54" s="12"/>
      <c r="D54" s="12"/>
      <c r="E54" s="10"/>
      <c r="F54" s="14"/>
      <c r="G54" s="14"/>
      <c r="H54" s="7"/>
      <c r="I54" s="12"/>
      <c r="J54" s="12"/>
      <c r="K54" s="7"/>
      <c r="L54" s="7"/>
      <c r="M54" s="7"/>
      <c r="N54" s="7"/>
      <c r="O54" s="7"/>
      <c r="P54" s="7"/>
      <c r="Q54" s="14"/>
      <c r="R54" s="14"/>
      <c r="S54" s="8"/>
    </row>
    <row r="55" spans="1:19">
      <c r="A55" s="13"/>
      <c r="B55" s="11"/>
      <c r="C55" s="13"/>
      <c r="D55" s="13"/>
      <c r="E55" s="13"/>
      <c r="F55" s="13"/>
      <c r="G55" s="13"/>
      <c r="H55" s="13"/>
      <c r="I55" s="11"/>
      <c r="J55" s="13"/>
      <c r="K55" s="7"/>
      <c r="L55" s="7"/>
      <c r="M55" s="7"/>
      <c r="N55" s="7"/>
      <c r="O55" s="7"/>
      <c r="P55" s="7"/>
      <c r="Q55" s="13"/>
      <c r="R55" s="13"/>
    </row>
    <row r="56" spans="1:19">
      <c r="A56" s="13"/>
      <c r="B56" s="13"/>
      <c r="C56" s="13"/>
      <c r="D56" s="13"/>
      <c r="E56" s="13"/>
      <c r="F56" s="13"/>
      <c r="G56" s="13"/>
      <c r="H56" s="13"/>
      <c r="I56" s="13"/>
      <c r="J56" s="13"/>
      <c r="K56" s="7"/>
      <c r="L56" s="7"/>
      <c r="M56" s="7"/>
      <c r="N56" s="7"/>
      <c r="O56" s="7"/>
      <c r="P56" s="7"/>
      <c r="Q56" s="13"/>
      <c r="R56" s="13"/>
    </row>
    <row r="57" spans="1:19">
      <c r="A57" s="13"/>
      <c r="B57" s="13"/>
      <c r="C57" s="13"/>
      <c r="D57" s="13"/>
      <c r="E57" s="13"/>
      <c r="F57" s="13"/>
      <c r="G57" s="13"/>
      <c r="H57" s="13"/>
      <c r="I57" s="13"/>
      <c r="J57" s="13"/>
      <c r="K57" s="7"/>
      <c r="L57" s="7"/>
      <c r="M57" s="7"/>
      <c r="N57" s="7"/>
      <c r="O57" s="7"/>
      <c r="P57" s="7"/>
      <c r="Q57" s="13"/>
      <c r="R57" s="13"/>
    </row>
    <row r="58" spans="1:19">
      <c r="A58" s="13"/>
      <c r="B58" s="13"/>
      <c r="C58" s="13"/>
      <c r="D58" s="13"/>
      <c r="E58" s="13"/>
      <c r="F58" s="13"/>
      <c r="G58" s="13"/>
      <c r="H58" s="13"/>
      <c r="I58" s="13"/>
      <c r="J58" s="13"/>
      <c r="K58" s="7"/>
      <c r="L58" s="7"/>
      <c r="M58" s="7"/>
      <c r="N58" s="7"/>
      <c r="O58" s="7"/>
      <c r="P58" s="7"/>
      <c r="Q58" s="13"/>
      <c r="R58" s="13"/>
    </row>
    <row r="59" spans="1:19">
      <c r="A59" s="13"/>
      <c r="B59" s="13"/>
      <c r="C59" s="13"/>
      <c r="D59" s="13"/>
      <c r="E59" s="13"/>
      <c r="F59" s="13"/>
      <c r="G59" s="13"/>
      <c r="H59" s="13"/>
      <c r="I59" s="13"/>
      <c r="J59" s="13"/>
      <c r="K59" s="7"/>
      <c r="L59" s="7"/>
      <c r="M59" s="7"/>
      <c r="N59" s="7"/>
      <c r="O59" s="7"/>
      <c r="P59" s="7"/>
      <c r="Q59" s="13"/>
      <c r="R59" s="13"/>
    </row>
    <row r="60" spans="1:19">
      <c r="A60" s="13"/>
      <c r="B60" s="13"/>
      <c r="C60" s="13"/>
      <c r="D60" s="13"/>
      <c r="E60" s="13"/>
      <c r="F60" s="13"/>
      <c r="G60" s="13"/>
      <c r="H60" s="13"/>
      <c r="I60" s="13"/>
      <c r="J60" s="13"/>
      <c r="K60" s="7"/>
      <c r="L60" s="7"/>
      <c r="M60" s="7"/>
      <c r="N60" s="7"/>
      <c r="O60" s="7"/>
      <c r="P60" s="7"/>
      <c r="Q60" s="13"/>
      <c r="R60" s="13"/>
    </row>
    <row r="61" spans="1:19">
      <c r="A61" s="13"/>
      <c r="B61" s="13"/>
      <c r="C61" s="13"/>
      <c r="D61" s="13"/>
      <c r="E61" s="13"/>
      <c r="F61" s="13"/>
      <c r="G61" s="13"/>
      <c r="H61" s="13"/>
      <c r="I61" s="13"/>
      <c r="J61" s="13"/>
      <c r="K61" s="7"/>
      <c r="L61" s="7"/>
      <c r="M61" s="7"/>
      <c r="N61" s="7"/>
      <c r="O61" s="7"/>
      <c r="P61" s="7"/>
      <c r="Q61" s="13"/>
      <c r="R61" s="13"/>
    </row>
    <row r="62" spans="1:19">
      <c r="A62" s="13"/>
      <c r="B62" s="13"/>
      <c r="C62" s="13"/>
      <c r="D62" s="13"/>
      <c r="E62" s="13"/>
      <c r="F62" s="13"/>
      <c r="G62" s="13"/>
      <c r="H62" s="13"/>
      <c r="I62" s="13"/>
      <c r="J62" s="13"/>
      <c r="K62" s="12"/>
      <c r="L62" s="305"/>
      <c r="M62" s="14"/>
      <c r="N62" s="14"/>
      <c r="O62" s="14"/>
      <c r="P62" s="14"/>
      <c r="Q62" s="13"/>
      <c r="R62" s="13"/>
    </row>
    <row r="63" spans="1:19">
      <c r="K63" s="12"/>
      <c r="L63" s="10"/>
      <c r="M63" s="14"/>
      <c r="N63" s="14"/>
      <c r="O63" s="14"/>
      <c r="P63" s="14"/>
    </row>
    <row r="64" spans="1:19">
      <c r="K64" s="13"/>
      <c r="L64" s="13"/>
      <c r="M64" s="13"/>
      <c r="N64" s="13"/>
      <c r="O64" s="13"/>
      <c r="P64" s="13"/>
    </row>
    <row r="65" spans="5:16">
      <c r="K65" s="13"/>
      <c r="L65" s="13"/>
      <c r="M65" s="13"/>
      <c r="N65" s="13"/>
      <c r="O65" s="13"/>
      <c r="P65" s="13"/>
    </row>
    <row r="66" spans="5:16">
      <c r="K66" s="13"/>
      <c r="L66" s="13"/>
      <c r="M66" s="13"/>
      <c r="N66" s="13"/>
      <c r="O66" s="13"/>
      <c r="P66" s="13"/>
    </row>
    <row r="67" spans="5:16">
      <c r="K67" s="13"/>
      <c r="L67" s="13"/>
      <c r="M67" s="13"/>
      <c r="N67" s="13"/>
      <c r="O67" s="13"/>
      <c r="P67" s="13"/>
    </row>
    <row r="68" spans="5:16">
      <c r="E68" s="13"/>
      <c r="K68" s="13"/>
      <c r="L68" s="13"/>
      <c r="M68" s="13"/>
      <c r="N68" s="13"/>
      <c r="O68" s="13"/>
      <c r="P68" s="13"/>
    </row>
    <row r="69" spans="5:16">
      <c r="K69" s="13"/>
      <c r="L69" s="13"/>
      <c r="M69" s="13"/>
      <c r="N69" s="13"/>
      <c r="O69" s="13"/>
      <c r="P69" s="13"/>
    </row>
    <row r="70" spans="5:16">
      <c r="K70" s="13"/>
      <c r="L70" s="13"/>
      <c r="M70" s="13"/>
      <c r="N70" s="13"/>
      <c r="O70" s="13"/>
      <c r="P70" s="13"/>
    </row>
    <row r="71" spans="5:16">
      <c r="K71" s="13"/>
      <c r="L71" s="13"/>
      <c r="M71" s="13"/>
      <c r="N71" s="13"/>
      <c r="O71" s="13"/>
      <c r="P71" s="13"/>
    </row>
    <row r="77" spans="5:16">
      <c r="L77" s="13"/>
    </row>
  </sheetData>
  <sheetProtection formatColumns="0" formatRows="0"/>
  <mergeCells count="36">
    <mergeCell ref="J41:S41"/>
    <mergeCell ref="C30:G30"/>
    <mergeCell ref="H30:J30"/>
    <mergeCell ref="H32:K32"/>
    <mergeCell ref="B53:B54"/>
    <mergeCell ref="C34:S34"/>
    <mergeCell ref="J42:S42"/>
    <mergeCell ref="B25:D25"/>
    <mergeCell ref="B26:D26"/>
    <mergeCell ref="B23:D23"/>
    <mergeCell ref="B24:D24"/>
    <mergeCell ref="K25:M25"/>
    <mergeCell ref="K23:M23"/>
    <mergeCell ref="E23:G23"/>
    <mergeCell ref="E24:G24"/>
    <mergeCell ref="E25:G25"/>
    <mergeCell ref="E26:G26"/>
    <mergeCell ref="H23:J23"/>
    <mergeCell ref="H24:J24"/>
    <mergeCell ref="H25:J25"/>
    <mergeCell ref="H29:J29"/>
    <mergeCell ref="K29:M29"/>
    <mergeCell ref="J40:S40"/>
    <mergeCell ref="E29:G29"/>
    <mergeCell ref="A2:S2"/>
    <mergeCell ref="A20:S20"/>
    <mergeCell ref="A15:S16"/>
    <mergeCell ref="L14:Q14"/>
    <mergeCell ref="J8:S8"/>
    <mergeCell ref="J10:S10"/>
    <mergeCell ref="J12:S12"/>
    <mergeCell ref="A21:S21"/>
    <mergeCell ref="A22:S22"/>
    <mergeCell ref="H26:J26"/>
    <mergeCell ref="K26:M26"/>
    <mergeCell ref="K24:M24"/>
  </mergeCells>
  <phoneticPr fontId="7"/>
  <conditionalFormatting sqref="N4 P4 R4">
    <cfRule type="cellIs" dxfId="1" priority="2" operator="equal">
      <formula>""</formula>
    </cfRule>
  </conditionalFormatting>
  <pageMargins left="0.25" right="0.25"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7"/>
  <sheetViews>
    <sheetView showGridLines="0" view="pageBreakPreview" zoomScale="90" zoomScaleNormal="70" zoomScaleSheetLayoutView="90" zoomScalePageLayoutView="55" workbookViewId="0">
      <selection activeCell="I111" sqref="I111"/>
    </sheetView>
  </sheetViews>
  <sheetFormatPr defaultColWidth="9" defaultRowHeight="13"/>
  <cols>
    <col min="1" max="1" width="1.453125" customWidth="1"/>
    <col min="2" max="2" width="25.26953125" customWidth="1"/>
    <col min="3" max="3" width="31.453125" customWidth="1"/>
    <col min="4" max="4" width="6.54296875" customWidth="1"/>
    <col min="5" max="5" width="32.453125" customWidth="1"/>
    <col min="6" max="6" width="6.54296875" customWidth="1"/>
    <col min="7" max="7" width="24.453125" customWidth="1"/>
  </cols>
  <sheetData>
    <row r="1" spans="1:8" ht="12.65" customHeight="1">
      <c r="A1" s="1" t="s">
        <v>23</v>
      </c>
      <c r="G1" s="2" t="s">
        <v>24</v>
      </c>
    </row>
    <row r="2" spans="1:8" ht="18" customHeight="1" thickBot="1">
      <c r="A2" s="1"/>
      <c r="B2" s="370" t="s">
        <v>25</v>
      </c>
      <c r="C2" s="370"/>
      <c r="D2" s="370"/>
      <c r="E2" s="370"/>
      <c r="F2" s="370"/>
      <c r="G2" s="370"/>
      <c r="H2" s="1"/>
    </row>
    <row r="3" spans="1:8">
      <c r="A3" s="1"/>
      <c r="B3" s="345" t="s">
        <v>26</v>
      </c>
      <c r="C3" s="385" t="s">
        <v>27</v>
      </c>
      <c r="D3" s="386"/>
      <c r="E3" s="386"/>
      <c r="F3" s="386"/>
      <c r="G3" s="387"/>
      <c r="H3" s="1"/>
    </row>
    <row r="4" spans="1:8">
      <c r="A4" s="1"/>
      <c r="B4" s="374"/>
      <c r="C4" s="379"/>
      <c r="D4" s="380"/>
      <c r="E4" s="380"/>
      <c r="F4" s="380"/>
      <c r="G4" s="381"/>
      <c r="H4" s="1"/>
    </row>
    <row r="5" spans="1:8">
      <c r="A5" s="1"/>
      <c r="B5" s="374"/>
      <c r="C5" s="382"/>
      <c r="D5" s="383"/>
      <c r="E5" s="383"/>
      <c r="F5" s="383"/>
      <c r="G5" s="384"/>
      <c r="H5" s="1"/>
    </row>
    <row r="6" spans="1:8" ht="13.5" thickBot="1">
      <c r="A6" s="1"/>
      <c r="B6" s="375"/>
      <c r="C6" s="376" t="s">
        <v>28</v>
      </c>
      <c r="D6" s="377"/>
      <c r="E6" s="377"/>
      <c r="F6" s="377"/>
      <c r="G6" s="378"/>
      <c r="H6" s="1"/>
    </row>
    <row r="7" spans="1:8" ht="27" customHeight="1" thickBot="1">
      <c r="A7" s="1"/>
      <c r="B7" s="312" t="s">
        <v>29</v>
      </c>
      <c r="C7" s="74" t="s">
        <v>30</v>
      </c>
      <c r="D7" s="313" t="s">
        <v>31</v>
      </c>
      <c r="E7" s="388" t="s">
        <v>32</v>
      </c>
      <c r="F7" s="388"/>
      <c r="G7" s="389"/>
      <c r="H7" s="1"/>
    </row>
    <row r="8" spans="1:8">
      <c r="A8" s="1"/>
      <c r="B8" s="333" t="s">
        <v>33</v>
      </c>
      <c r="C8" s="371" t="s">
        <v>34</v>
      </c>
      <c r="D8" s="372"/>
      <c r="E8" s="372"/>
      <c r="F8" s="372"/>
      <c r="G8" s="373"/>
      <c r="H8" s="1"/>
    </row>
    <row r="9" spans="1:8">
      <c r="A9" s="1"/>
      <c r="B9" s="334"/>
      <c r="C9" s="357"/>
      <c r="D9" s="358"/>
      <c r="E9" s="358"/>
      <c r="F9" s="358"/>
      <c r="G9" s="359"/>
      <c r="H9" s="1"/>
    </row>
    <row r="10" spans="1:8">
      <c r="A10" s="1"/>
      <c r="B10" s="334"/>
      <c r="C10" s="357"/>
      <c r="D10" s="358"/>
      <c r="E10" s="358"/>
      <c r="F10" s="358"/>
      <c r="G10" s="359"/>
      <c r="H10" s="1"/>
    </row>
    <row r="11" spans="1:8">
      <c r="A11" s="1"/>
      <c r="B11" s="334"/>
      <c r="C11" s="357"/>
      <c r="D11" s="358"/>
      <c r="E11" s="358"/>
      <c r="F11" s="358"/>
      <c r="G11" s="359"/>
      <c r="H11" s="1"/>
    </row>
    <row r="12" spans="1:8">
      <c r="A12" s="1"/>
      <c r="B12" s="334"/>
      <c r="C12" s="357"/>
      <c r="D12" s="358"/>
      <c r="E12" s="358"/>
      <c r="F12" s="358"/>
      <c r="G12" s="359"/>
      <c r="H12" s="1"/>
    </row>
    <row r="13" spans="1:8">
      <c r="A13" s="1"/>
      <c r="B13" s="334"/>
      <c r="C13" s="357"/>
      <c r="D13" s="358"/>
      <c r="E13" s="358"/>
      <c r="F13" s="358"/>
      <c r="G13" s="359"/>
      <c r="H13" s="1"/>
    </row>
    <row r="14" spans="1:8">
      <c r="A14" s="1"/>
      <c r="B14" s="334"/>
      <c r="C14" s="357"/>
      <c r="D14" s="358"/>
      <c r="E14" s="358"/>
      <c r="F14" s="358"/>
      <c r="G14" s="359"/>
      <c r="H14" s="1"/>
    </row>
    <row r="15" spans="1:8">
      <c r="A15" s="1"/>
      <c r="B15" s="334"/>
      <c r="C15" s="357"/>
      <c r="D15" s="358"/>
      <c r="E15" s="358"/>
      <c r="F15" s="358"/>
      <c r="G15" s="359"/>
      <c r="H15" s="1"/>
    </row>
    <row r="16" spans="1:8">
      <c r="A16" s="1"/>
      <c r="B16" s="334"/>
      <c r="C16" s="357"/>
      <c r="D16" s="358"/>
      <c r="E16" s="358"/>
      <c r="F16" s="358"/>
      <c r="G16" s="359"/>
      <c r="H16" s="1"/>
    </row>
    <row r="17" spans="1:8">
      <c r="A17" s="1"/>
      <c r="B17" s="334"/>
      <c r="C17" s="357"/>
      <c r="D17" s="358"/>
      <c r="E17" s="358"/>
      <c r="F17" s="358"/>
      <c r="G17" s="359"/>
      <c r="H17" s="1"/>
    </row>
    <row r="18" spans="1:8" ht="13.5" thickBot="1">
      <c r="A18" s="1"/>
      <c r="B18" s="334"/>
      <c r="C18" s="396"/>
      <c r="D18" s="397"/>
      <c r="E18" s="397"/>
      <c r="F18" s="397"/>
      <c r="G18" s="398"/>
      <c r="H18" s="1"/>
    </row>
    <row r="19" spans="1:8">
      <c r="A19" s="1"/>
      <c r="B19" s="334"/>
      <c r="C19" s="371" t="s">
        <v>35</v>
      </c>
      <c r="D19" s="372"/>
      <c r="E19" s="372"/>
      <c r="F19" s="372"/>
      <c r="G19" s="373"/>
      <c r="H19" s="1"/>
    </row>
    <row r="20" spans="1:8">
      <c r="A20" s="1"/>
      <c r="B20" s="334"/>
      <c r="C20" s="357"/>
      <c r="D20" s="358"/>
      <c r="E20" s="358"/>
      <c r="F20" s="358"/>
      <c r="G20" s="359"/>
      <c r="H20" s="1"/>
    </row>
    <row r="21" spans="1:8">
      <c r="A21" s="1"/>
      <c r="B21" s="334"/>
      <c r="C21" s="357"/>
      <c r="D21" s="358"/>
      <c r="E21" s="358"/>
      <c r="F21" s="358"/>
      <c r="G21" s="359"/>
      <c r="H21" s="1"/>
    </row>
    <row r="22" spans="1:8">
      <c r="A22" s="1"/>
      <c r="B22" s="334"/>
      <c r="C22" s="357"/>
      <c r="D22" s="358"/>
      <c r="E22" s="358"/>
      <c r="F22" s="358"/>
      <c r="G22" s="359"/>
      <c r="H22" s="1"/>
    </row>
    <row r="23" spans="1:8">
      <c r="A23" s="1"/>
      <c r="B23" s="334"/>
      <c r="C23" s="357"/>
      <c r="D23" s="358"/>
      <c r="E23" s="358"/>
      <c r="F23" s="358"/>
      <c r="G23" s="359"/>
      <c r="H23" s="1"/>
    </row>
    <row r="24" spans="1:8">
      <c r="A24" s="1"/>
      <c r="B24" s="334"/>
      <c r="C24" s="357"/>
      <c r="D24" s="358"/>
      <c r="E24" s="358"/>
      <c r="F24" s="358"/>
      <c r="G24" s="359"/>
      <c r="H24" s="1"/>
    </row>
    <row r="25" spans="1:8">
      <c r="A25" s="1"/>
      <c r="B25" s="334"/>
      <c r="C25" s="357"/>
      <c r="D25" s="358"/>
      <c r="E25" s="358"/>
      <c r="F25" s="358"/>
      <c r="G25" s="359"/>
      <c r="H25" s="1"/>
    </row>
    <row r="26" spans="1:8">
      <c r="A26" s="1"/>
      <c r="B26" s="334"/>
      <c r="C26" s="357"/>
      <c r="D26" s="358"/>
      <c r="E26" s="358"/>
      <c r="F26" s="358"/>
      <c r="G26" s="359"/>
      <c r="H26" s="1"/>
    </row>
    <row r="27" spans="1:8">
      <c r="A27" s="1"/>
      <c r="B27" s="334"/>
      <c r="C27" s="357"/>
      <c r="D27" s="358"/>
      <c r="E27" s="358"/>
      <c r="F27" s="358"/>
      <c r="G27" s="359"/>
      <c r="H27" s="1"/>
    </row>
    <row r="28" spans="1:8">
      <c r="A28" s="1"/>
      <c r="B28" s="334"/>
      <c r="C28" s="357"/>
      <c r="D28" s="358"/>
      <c r="E28" s="358"/>
      <c r="F28" s="358"/>
      <c r="G28" s="359"/>
      <c r="H28" s="1"/>
    </row>
    <row r="29" spans="1:8" ht="13.5" thickBot="1">
      <c r="A29" s="1"/>
      <c r="B29" s="334"/>
      <c r="C29" s="396"/>
      <c r="D29" s="397"/>
      <c r="E29" s="397"/>
      <c r="F29" s="397"/>
      <c r="G29" s="398"/>
      <c r="H29" s="1"/>
    </row>
    <row r="30" spans="1:8">
      <c r="A30" s="1"/>
      <c r="B30" s="334"/>
      <c r="C30" s="371" t="s">
        <v>36</v>
      </c>
      <c r="D30" s="372"/>
      <c r="E30" s="372"/>
      <c r="F30" s="372"/>
      <c r="G30" s="373"/>
      <c r="H30" s="1"/>
    </row>
    <row r="31" spans="1:8">
      <c r="A31" s="1"/>
      <c r="B31" s="334"/>
      <c r="C31" s="401"/>
      <c r="D31" s="402"/>
      <c r="E31" s="402"/>
      <c r="F31" s="402"/>
      <c r="G31" s="403"/>
      <c r="H31" s="1"/>
    </row>
    <row r="32" spans="1:8">
      <c r="A32" s="1"/>
      <c r="B32" s="334"/>
      <c r="C32" s="401"/>
      <c r="D32" s="402"/>
      <c r="E32" s="402"/>
      <c r="F32" s="402"/>
      <c r="G32" s="403"/>
      <c r="H32" s="1"/>
    </row>
    <row r="33" spans="1:8">
      <c r="A33" s="1"/>
      <c r="B33" s="334"/>
      <c r="C33" s="401"/>
      <c r="D33" s="402"/>
      <c r="E33" s="402"/>
      <c r="F33" s="402"/>
      <c r="G33" s="403"/>
      <c r="H33" s="1"/>
    </row>
    <row r="34" spans="1:8">
      <c r="A34" s="1"/>
      <c r="B34" s="334"/>
      <c r="C34" s="401"/>
      <c r="D34" s="402"/>
      <c r="E34" s="402"/>
      <c r="F34" s="402"/>
      <c r="G34" s="403"/>
      <c r="H34" s="1"/>
    </row>
    <row r="35" spans="1:8">
      <c r="A35" s="1"/>
      <c r="B35" s="334"/>
      <c r="C35" s="401"/>
      <c r="D35" s="402"/>
      <c r="E35" s="402"/>
      <c r="F35" s="402"/>
      <c r="G35" s="403"/>
      <c r="H35" s="1"/>
    </row>
    <row r="36" spans="1:8">
      <c r="A36" s="1"/>
      <c r="B36" s="334"/>
      <c r="C36" s="401"/>
      <c r="D36" s="402"/>
      <c r="E36" s="402"/>
      <c r="F36" s="402"/>
      <c r="G36" s="403"/>
      <c r="H36" s="1"/>
    </row>
    <row r="37" spans="1:8">
      <c r="A37" s="1"/>
      <c r="B37" s="334"/>
      <c r="C37" s="401"/>
      <c r="D37" s="402"/>
      <c r="E37" s="402"/>
      <c r="F37" s="402"/>
      <c r="G37" s="403"/>
      <c r="H37" s="1"/>
    </row>
    <row r="38" spans="1:8">
      <c r="A38" s="1"/>
      <c r="B38" s="334"/>
      <c r="C38" s="401"/>
      <c r="D38" s="402"/>
      <c r="E38" s="402"/>
      <c r="F38" s="402"/>
      <c r="G38" s="403"/>
      <c r="H38" s="1"/>
    </row>
    <row r="39" spans="1:8">
      <c r="A39" s="1"/>
      <c r="B39" s="334"/>
      <c r="C39" s="401"/>
      <c r="D39" s="402"/>
      <c r="E39" s="402"/>
      <c r="F39" s="402"/>
      <c r="G39" s="403"/>
      <c r="H39" s="1"/>
    </row>
    <row r="40" spans="1:8">
      <c r="A40" s="1"/>
      <c r="B40" s="334"/>
      <c r="C40" s="401"/>
      <c r="D40" s="402"/>
      <c r="E40" s="402"/>
      <c r="F40" s="402"/>
      <c r="G40" s="403"/>
      <c r="H40" s="1"/>
    </row>
    <row r="41" spans="1:8">
      <c r="A41" s="1"/>
      <c r="B41" s="334"/>
      <c r="C41" s="401"/>
      <c r="D41" s="402"/>
      <c r="E41" s="402"/>
      <c r="F41" s="402"/>
      <c r="G41" s="403"/>
      <c r="H41" s="1"/>
    </row>
    <row r="42" spans="1:8">
      <c r="A42" s="1"/>
      <c r="B42" s="334"/>
      <c r="C42" s="401"/>
      <c r="D42" s="402"/>
      <c r="E42" s="402"/>
      <c r="F42" s="402"/>
      <c r="G42" s="403"/>
      <c r="H42" s="1"/>
    </row>
    <row r="43" spans="1:8">
      <c r="A43" s="1"/>
      <c r="B43" s="334"/>
      <c r="C43" s="401"/>
      <c r="D43" s="402"/>
      <c r="E43" s="402"/>
      <c r="F43" s="402"/>
      <c r="G43" s="403"/>
      <c r="H43" s="1"/>
    </row>
    <row r="44" spans="1:8" ht="13.5" thickBot="1">
      <c r="A44" s="1"/>
      <c r="B44" s="334"/>
      <c r="C44" s="376" t="s">
        <v>37</v>
      </c>
      <c r="D44" s="377"/>
      <c r="E44" s="377"/>
      <c r="F44" s="377"/>
      <c r="G44" s="378"/>
      <c r="H44" s="1"/>
    </row>
    <row r="45" spans="1:8">
      <c r="A45" s="1"/>
      <c r="B45" s="334"/>
      <c r="C45" s="371" t="s">
        <v>38</v>
      </c>
      <c r="D45" s="372"/>
      <c r="E45" s="372"/>
      <c r="F45" s="372"/>
      <c r="G45" s="373"/>
      <c r="H45" s="1"/>
    </row>
    <row r="46" spans="1:8">
      <c r="A46" s="1"/>
      <c r="B46" s="334"/>
      <c r="C46" s="390"/>
      <c r="D46" s="391"/>
      <c r="E46" s="391"/>
      <c r="F46" s="391"/>
      <c r="G46" s="392"/>
      <c r="H46" s="1"/>
    </row>
    <row r="47" spans="1:8">
      <c r="A47" s="1"/>
      <c r="B47" s="334"/>
      <c r="C47" s="390"/>
      <c r="D47" s="391"/>
      <c r="E47" s="391"/>
      <c r="F47" s="391"/>
      <c r="G47" s="392"/>
      <c r="H47" s="1"/>
    </row>
    <row r="48" spans="1:8" ht="13.5" thickBot="1">
      <c r="A48" s="1"/>
      <c r="B48" s="334"/>
      <c r="C48" s="393"/>
      <c r="D48" s="394"/>
      <c r="E48" s="394"/>
      <c r="F48" s="394"/>
      <c r="G48" s="395"/>
      <c r="H48" s="1"/>
    </row>
    <row r="49" spans="1:8">
      <c r="A49" s="1"/>
      <c r="B49" s="334"/>
      <c r="C49" s="371" t="s">
        <v>39</v>
      </c>
      <c r="D49" s="372"/>
      <c r="E49" s="372"/>
      <c r="F49" s="372"/>
      <c r="G49" s="373"/>
      <c r="H49" s="1"/>
    </row>
    <row r="50" spans="1:8">
      <c r="A50" s="1"/>
      <c r="B50" s="334"/>
      <c r="C50" s="390"/>
      <c r="D50" s="391"/>
      <c r="E50" s="391"/>
      <c r="F50" s="391"/>
      <c r="G50" s="392"/>
      <c r="H50" s="1"/>
    </row>
    <row r="51" spans="1:8">
      <c r="A51" s="1"/>
      <c r="B51" s="334"/>
      <c r="C51" s="390"/>
      <c r="D51" s="391"/>
      <c r="E51" s="391"/>
      <c r="F51" s="391"/>
      <c r="G51" s="392"/>
      <c r="H51" s="1"/>
    </row>
    <row r="52" spans="1:8">
      <c r="A52" s="1"/>
      <c r="B52" s="334"/>
      <c r="C52" s="390"/>
      <c r="D52" s="391"/>
      <c r="E52" s="391"/>
      <c r="F52" s="391"/>
      <c r="G52" s="392"/>
      <c r="H52" s="1"/>
    </row>
    <row r="53" spans="1:8">
      <c r="A53" s="1"/>
      <c r="B53" s="334"/>
      <c r="C53" s="390"/>
      <c r="D53" s="391"/>
      <c r="E53" s="391"/>
      <c r="F53" s="391"/>
      <c r="G53" s="392"/>
      <c r="H53" s="1"/>
    </row>
    <row r="54" spans="1:8">
      <c r="A54" s="1"/>
      <c r="B54" s="334"/>
      <c r="C54" s="390"/>
      <c r="D54" s="391"/>
      <c r="E54" s="391"/>
      <c r="F54" s="391"/>
      <c r="G54" s="392"/>
      <c r="H54" s="1"/>
    </row>
    <row r="55" spans="1:8">
      <c r="A55" s="1"/>
      <c r="B55" s="334"/>
      <c r="C55" s="390"/>
      <c r="D55" s="391"/>
      <c r="E55" s="391"/>
      <c r="F55" s="391"/>
      <c r="G55" s="392"/>
      <c r="H55" s="1"/>
    </row>
    <row r="56" spans="1:8">
      <c r="A56" s="1"/>
      <c r="B56" s="334"/>
      <c r="C56" s="390"/>
      <c r="D56" s="391"/>
      <c r="E56" s="391"/>
      <c r="F56" s="391"/>
      <c r="G56" s="392"/>
      <c r="H56" s="1"/>
    </row>
    <row r="57" spans="1:8">
      <c r="A57" s="1"/>
      <c r="B57" s="334"/>
      <c r="C57" s="390"/>
      <c r="D57" s="391"/>
      <c r="E57" s="391"/>
      <c r="F57" s="391"/>
      <c r="G57" s="392"/>
      <c r="H57" s="1"/>
    </row>
    <row r="58" spans="1:8" ht="13.5" thickBot="1">
      <c r="A58" s="1"/>
      <c r="B58" s="334"/>
      <c r="C58" s="393"/>
      <c r="D58" s="394"/>
      <c r="E58" s="394"/>
      <c r="F58" s="394"/>
      <c r="G58" s="395"/>
      <c r="H58" s="1"/>
    </row>
    <row r="59" spans="1:8">
      <c r="A59" s="1"/>
      <c r="B59" s="306"/>
      <c r="C59" s="371" t="s">
        <v>40</v>
      </c>
      <c r="D59" s="372"/>
      <c r="E59" s="372"/>
      <c r="F59" s="372"/>
      <c r="G59" s="373"/>
      <c r="H59" s="1"/>
    </row>
    <row r="60" spans="1:8">
      <c r="A60" s="1"/>
      <c r="B60" s="306"/>
      <c r="C60" s="75" t="s">
        <v>41</v>
      </c>
      <c r="D60" s="309"/>
      <c r="E60" s="309"/>
      <c r="F60" s="309"/>
      <c r="G60" s="310"/>
      <c r="H60" s="1"/>
    </row>
    <row r="61" spans="1:8">
      <c r="A61" s="1"/>
      <c r="B61" s="306"/>
      <c r="C61" s="357"/>
      <c r="D61" s="358"/>
      <c r="E61" s="358"/>
      <c r="F61" s="358"/>
      <c r="G61" s="359"/>
      <c r="H61" s="1"/>
    </row>
    <row r="62" spans="1:8">
      <c r="A62" s="1"/>
      <c r="B62" s="306"/>
      <c r="C62" s="357"/>
      <c r="D62" s="358"/>
      <c r="E62" s="358"/>
      <c r="F62" s="358"/>
      <c r="G62" s="359"/>
      <c r="H62" s="1"/>
    </row>
    <row r="63" spans="1:8">
      <c r="A63" s="1"/>
      <c r="B63" s="306"/>
      <c r="C63" s="357"/>
      <c r="D63" s="358"/>
      <c r="E63" s="358"/>
      <c r="F63" s="358"/>
      <c r="G63" s="359"/>
      <c r="H63" s="1"/>
    </row>
    <row r="64" spans="1:8">
      <c r="A64" s="1"/>
      <c r="B64" s="306"/>
      <c r="C64" s="357"/>
      <c r="D64" s="358"/>
      <c r="E64" s="358"/>
      <c r="F64" s="358"/>
      <c r="G64" s="359"/>
      <c r="H64" s="1"/>
    </row>
    <row r="65" spans="1:8">
      <c r="A65" s="1"/>
      <c r="B65" s="306"/>
      <c r="C65" s="357"/>
      <c r="D65" s="358"/>
      <c r="E65" s="358"/>
      <c r="F65" s="358"/>
      <c r="G65" s="359"/>
      <c r="H65" s="1"/>
    </row>
    <row r="66" spans="1:8">
      <c r="A66" s="1"/>
      <c r="B66" s="306"/>
      <c r="C66" s="357"/>
      <c r="D66" s="358"/>
      <c r="E66" s="358"/>
      <c r="F66" s="358"/>
      <c r="G66" s="359"/>
      <c r="H66" s="1"/>
    </row>
    <row r="67" spans="1:8">
      <c r="A67" s="1"/>
      <c r="B67" s="306"/>
      <c r="C67" s="357"/>
      <c r="D67" s="358"/>
      <c r="E67" s="358"/>
      <c r="F67" s="358"/>
      <c r="G67" s="359"/>
      <c r="H67" s="1"/>
    </row>
    <row r="68" spans="1:8">
      <c r="A68" s="1"/>
      <c r="B68" s="306"/>
      <c r="C68" s="360"/>
      <c r="D68" s="361"/>
      <c r="E68" s="361"/>
      <c r="F68" s="361"/>
      <c r="G68" s="362"/>
      <c r="H68" s="1"/>
    </row>
    <row r="69" spans="1:8">
      <c r="A69" s="1"/>
      <c r="B69" s="306"/>
      <c r="C69" s="75" t="s">
        <v>42</v>
      </c>
      <c r="D69" s="309"/>
      <c r="E69" s="309"/>
      <c r="F69" s="309"/>
      <c r="G69" s="310"/>
      <c r="H69" s="1"/>
    </row>
    <row r="70" spans="1:8">
      <c r="A70" s="1"/>
      <c r="B70" s="306"/>
      <c r="C70" s="357"/>
      <c r="D70" s="358"/>
      <c r="E70" s="358"/>
      <c r="F70" s="358"/>
      <c r="G70" s="359"/>
      <c r="H70" s="1"/>
    </row>
    <row r="71" spans="1:8">
      <c r="A71" s="1"/>
      <c r="B71" s="306"/>
      <c r="C71" s="357"/>
      <c r="D71" s="358"/>
      <c r="E71" s="358"/>
      <c r="F71" s="358"/>
      <c r="G71" s="359"/>
      <c r="H71" s="1"/>
    </row>
    <row r="72" spans="1:8">
      <c r="A72" s="1"/>
      <c r="B72" s="306"/>
      <c r="C72" s="357"/>
      <c r="D72" s="358"/>
      <c r="E72" s="358"/>
      <c r="F72" s="358"/>
      <c r="G72" s="359"/>
      <c r="H72" s="1"/>
    </row>
    <row r="73" spans="1:8">
      <c r="A73" s="1"/>
      <c r="B73" s="306"/>
      <c r="C73" s="357"/>
      <c r="D73" s="358"/>
      <c r="E73" s="358"/>
      <c r="F73" s="358"/>
      <c r="G73" s="359"/>
      <c r="H73" s="1"/>
    </row>
    <row r="74" spans="1:8">
      <c r="A74" s="1"/>
      <c r="B74" s="306"/>
      <c r="C74" s="357"/>
      <c r="D74" s="358"/>
      <c r="E74" s="358"/>
      <c r="F74" s="358"/>
      <c r="G74" s="359"/>
      <c r="H74" s="1"/>
    </row>
    <row r="75" spans="1:8">
      <c r="A75" s="1"/>
      <c r="B75" s="306"/>
      <c r="C75" s="357"/>
      <c r="D75" s="358"/>
      <c r="E75" s="358"/>
      <c r="F75" s="358"/>
      <c r="G75" s="359"/>
      <c r="H75" s="1"/>
    </row>
    <row r="76" spans="1:8">
      <c r="A76" s="1"/>
      <c r="B76" s="306"/>
      <c r="C76" s="357"/>
      <c r="D76" s="358"/>
      <c r="E76" s="358"/>
      <c r="F76" s="358"/>
      <c r="G76" s="359"/>
      <c r="H76" s="1"/>
    </row>
    <row r="77" spans="1:8">
      <c r="A77" s="1"/>
      <c r="B77" s="306"/>
      <c r="C77" s="357"/>
      <c r="D77" s="358"/>
      <c r="E77" s="358"/>
      <c r="F77" s="358"/>
      <c r="G77" s="359"/>
      <c r="H77" s="1"/>
    </row>
    <row r="78" spans="1:8" ht="39" customHeight="1" thickBot="1">
      <c r="A78" s="1"/>
      <c r="B78" s="306"/>
      <c r="C78" s="367" t="s">
        <v>43</v>
      </c>
      <c r="D78" s="368"/>
      <c r="E78" s="368"/>
      <c r="F78" s="368"/>
      <c r="G78" s="369"/>
      <c r="H78" s="1"/>
    </row>
    <row r="79" spans="1:8" ht="13.5" customHeight="1">
      <c r="A79" s="1"/>
      <c r="B79" s="333" t="s">
        <v>44</v>
      </c>
      <c r="C79" s="404"/>
      <c r="D79" s="405"/>
      <c r="E79" s="405"/>
      <c r="F79" s="405"/>
      <c r="G79" s="406"/>
      <c r="H79" s="1"/>
    </row>
    <row r="80" spans="1:8" ht="13.5" customHeight="1">
      <c r="A80" s="1"/>
      <c r="B80" s="334"/>
      <c r="C80" s="407"/>
      <c r="D80" s="408"/>
      <c r="E80" s="408"/>
      <c r="F80" s="408"/>
      <c r="G80" s="409"/>
      <c r="H80" s="1"/>
    </row>
    <row r="81" spans="1:8" ht="13.5" customHeight="1">
      <c r="A81" s="1"/>
      <c r="B81" s="334"/>
      <c r="C81" s="407"/>
      <c r="D81" s="408"/>
      <c r="E81" s="408"/>
      <c r="F81" s="408"/>
      <c r="G81" s="409"/>
      <c r="H81" s="1"/>
    </row>
    <row r="82" spans="1:8" ht="13.5" customHeight="1">
      <c r="A82" s="1"/>
      <c r="B82" s="334"/>
      <c r="C82" s="407"/>
      <c r="D82" s="408"/>
      <c r="E82" s="408"/>
      <c r="F82" s="408"/>
      <c r="G82" s="409"/>
      <c r="H82" s="1"/>
    </row>
    <row r="83" spans="1:8" ht="13.5" customHeight="1">
      <c r="A83" s="1"/>
      <c r="B83" s="334"/>
      <c r="C83" s="407"/>
      <c r="D83" s="408"/>
      <c r="E83" s="408"/>
      <c r="F83" s="408"/>
      <c r="G83" s="409"/>
      <c r="H83" s="1"/>
    </row>
    <row r="84" spans="1:8" ht="13.5" customHeight="1">
      <c r="A84" s="1"/>
      <c r="B84" s="334"/>
      <c r="C84" s="407"/>
      <c r="D84" s="408"/>
      <c r="E84" s="408"/>
      <c r="F84" s="408"/>
      <c r="G84" s="409"/>
      <c r="H84" s="1"/>
    </row>
    <row r="85" spans="1:8" ht="13.5" customHeight="1">
      <c r="A85" s="1"/>
      <c r="B85" s="334"/>
      <c r="C85" s="407"/>
      <c r="D85" s="408"/>
      <c r="E85" s="408"/>
      <c r="F85" s="408"/>
      <c r="G85" s="409"/>
      <c r="H85" s="1"/>
    </row>
    <row r="86" spans="1:8">
      <c r="A86" s="1"/>
      <c r="B86" s="334"/>
      <c r="C86" s="407"/>
      <c r="D86" s="408"/>
      <c r="E86" s="408"/>
      <c r="F86" s="408"/>
      <c r="G86" s="409"/>
      <c r="H86" s="1"/>
    </row>
    <row r="87" spans="1:8">
      <c r="A87" s="1"/>
      <c r="B87" s="334"/>
      <c r="C87" s="407"/>
      <c r="D87" s="408"/>
      <c r="E87" s="408"/>
      <c r="F87" s="408"/>
      <c r="G87" s="409"/>
      <c r="H87" s="1"/>
    </row>
    <row r="88" spans="1:8" ht="13.5" thickBot="1">
      <c r="A88" s="1"/>
      <c r="B88" s="335"/>
      <c r="C88" s="330" t="s">
        <v>45</v>
      </c>
      <c r="D88" s="331"/>
      <c r="E88" s="331"/>
      <c r="F88" s="331"/>
      <c r="G88" s="332"/>
      <c r="H88" s="1"/>
    </row>
    <row r="89" spans="1:8" ht="24.75" customHeight="1">
      <c r="A89" s="1"/>
      <c r="B89" s="363" t="s">
        <v>46</v>
      </c>
      <c r="C89" s="83"/>
      <c r="D89" s="399" t="s">
        <v>47</v>
      </c>
      <c r="E89" s="83"/>
      <c r="F89" s="363" t="s">
        <v>48</v>
      </c>
      <c r="G89" s="365"/>
      <c r="H89" s="1"/>
    </row>
    <row r="90" spans="1:8" ht="24.75" customHeight="1" thickBot="1">
      <c r="A90" s="1"/>
      <c r="B90" s="364"/>
      <c r="C90" s="311"/>
      <c r="D90" s="400"/>
      <c r="E90" s="71" t="s">
        <v>49</v>
      </c>
      <c r="F90" s="364"/>
      <c r="G90" s="366"/>
      <c r="H90" s="1"/>
    </row>
    <row r="91" spans="1:8" ht="13.5" thickBot="1">
      <c r="A91" t="s">
        <v>23</v>
      </c>
      <c r="G91" s="2" t="s">
        <v>50</v>
      </c>
    </row>
    <row r="92" spans="1:8" ht="13.5" customHeight="1">
      <c r="A92" s="1"/>
      <c r="B92" s="413" t="s">
        <v>51</v>
      </c>
      <c r="C92" s="348"/>
      <c r="D92" s="349"/>
      <c r="E92" s="349"/>
      <c r="F92" s="349"/>
      <c r="G92" s="350"/>
      <c r="H92" s="1"/>
    </row>
    <row r="93" spans="1:8">
      <c r="A93" s="1"/>
      <c r="B93" s="414"/>
      <c r="C93" s="351"/>
      <c r="D93" s="352"/>
      <c r="E93" s="352"/>
      <c r="F93" s="352"/>
      <c r="G93" s="353"/>
      <c r="H93" s="1"/>
    </row>
    <row r="94" spans="1:8">
      <c r="A94" s="1"/>
      <c r="B94" s="414"/>
      <c r="C94" s="351"/>
      <c r="D94" s="352"/>
      <c r="E94" s="352"/>
      <c r="F94" s="352"/>
      <c r="G94" s="353"/>
      <c r="H94" s="1"/>
    </row>
    <row r="95" spans="1:8">
      <c r="A95" s="1"/>
      <c r="B95" s="414"/>
      <c r="C95" s="351"/>
      <c r="D95" s="352"/>
      <c r="E95" s="352"/>
      <c r="F95" s="352"/>
      <c r="G95" s="353"/>
      <c r="H95" s="1"/>
    </row>
    <row r="96" spans="1:8">
      <c r="A96" s="1"/>
      <c r="B96" s="414"/>
      <c r="C96" s="351"/>
      <c r="D96" s="352"/>
      <c r="E96" s="352"/>
      <c r="F96" s="352"/>
      <c r="G96" s="353"/>
      <c r="H96" s="1"/>
    </row>
    <row r="97" spans="1:8">
      <c r="A97" s="1"/>
      <c r="B97" s="414"/>
      <c r="C97" s="351"/>
      <c r="D97" s="352"/>
      <c r="E97" s="352"/>
      <c r="F97" s="352"/>
      <c r="G97" s="353"/>
      <c r="H97" s="1"/>
    </row>
    <row r="98" spans="1:8">
      <c r="A98" s="1"/>
      <c r="B98" s="414"/>
      <c r="C98" s="351"/>
      <c r="D98" s="352"/>
      <c r="E98" s="352"/>
      <c r="F98" s="352"/>
      <c r="G98" s="353"/>
      <c r="H98" s="1"/>
    </row>
    <row r="99" spans="1:8">
      <c r="A99" s="1"/>
      <c r="B99" s="414"/>
      <c r="C99" s="351"/>
      <c r="D99" s="352"/>
      <c r="E99" s="352"/>
      <c r="F99" s="352"/>
      <c r="G99" s="353"/>
      <c r="H99" s="1"/>
    </row>
    <row r="100" spans="1:8">
      <c r="A100" s="1"/>
      <c r="B100" s="414"/>
      <c r="C100" s="351"/>
      <c r="D100" s="352"/>
      <c r="E100" s="352"/>
      <c r="F100" s="352"/>
      <c r="G100" s="353"/>
      <c r="H100" s="1"/>
    </row>
    <row r="101" spans="1:8">
      <c r="A101" s="1"/>
      <c r="B101" s="414"/>
      <c r="C101" s="351"/>
      <c r="D101" s="352"/>
      <c r="E101" s="352"/>
      <c r="F101" s="352"/>
      <c r="G101" s="353"/>
      <c r="H101" s="1"/>
    </row>
    <row r="102" spans="1:8">
      <c r="A102" s="1"/>
      <c r="B102" s="414"/>
      <c r="C102" s="351"/>
      <c r="D102" s="352"/>
      <c r="E102" s="352"/>
      <c r="F102" s="352"/>
      <c r="G102" s="353"/>
      <c r="H102" s="1"/>
    </row>
    <row r="103" spans="1:8">
      <c r="A103" s="1"/>
      <c r="B103" s="414"/>
      <c r="C103" s="351"/>
      <c r="D103" s="352"/>
      <c r="E103" s="352"/>
      <c r="F103" s="352"/>
      <c r="G103" s="353"/>
      <c r="H103" s="1"/>
    </row>
    <row r="104" spans="1:8">
      <c r="A104" s="1"/>
      <c r="B104" s="414"/>
      <c r="C104" s="351"/>
      <c r="D104" s="352"/>
      <c r="E104" s="352"/>
      <c r="F104" s="352"/>
      <c r="G104" s="353"/>
      <c r="H104" s="1"/>
    </row>
    <row r="105" spans="1:8">
      <c r="A105" s="1"/>
      <c r="B105" s="414"/>
      <c r="C105" s="351"/>
      <c r="D105" s="352"/>
      <c r="E105" s="352"/>
      <c r="F105" s="352"/>
      <c r="G105" s="353"/>
      <c r="H105" s="1"/>
    </row>
    <row r="106" spans="1:8">
      <c r="A106" s="1"/>
      <c r="B106" s="414"/>
      <c r="C106" s="351"/>
      <c r="D106" s="352"/>
      <c r="E106" s="352"/>
      <c r="F106" s="352"/>
      <c r="G106" s="353"/>
      <c r="H106" s="1"/>
    </row>
    <row r="107" spans="1:8">
      <c r="A107" s="1"/>
      <c r="B107" s="414"/>
      <c r="C107" s="351"/>
      <c r="D107" s="352"/>
      <c r="E107" s="352"/>
      <c r="F107" s="352"/>
      <c r="G107" s="353"/>
      <c r="H107" s="1"/>
    </row>
    <row r="108" spans="1:8">
      <c r="A108" s="1"/>
      <c r="B108" s="414"/>
      <c r="C108" s="351"/>
      <c r="D108" s="352"/>
      <c r="E108" s="352"/>
      <c r="F108" s="352"/>
      <c r="G108" s="353"/>
      <c r="H108" s="1"/>
    </row>
    <row r="109" spans="1:8">
      <c r="A109" s="1"/>
      <c r="B109" s="414"/>
      <c r="C109" s="351"/>
      <c r="D109" s="352"/>
      <c r="E109" s="352"/>
      <c r="F109" s="352"/>
      <c r="G109" s="353"/>
      <c r="H109" s="1"/>
    </row>
    <row r="110" spans="1:8" ht="13.15" customHeight="1">
      <c r="A110" s="1"/>
      <c r="B110" s="414"/>
      <c r="C110" s="351"/>
      <c r="D110" s="352"/>
      <c r="E110" s="352"/>
      <c r="F110" s="352"/>
      <c r="G110" s="353"/>
      <c r="H110" s="1"/>
    </row>
    <row r="111" spans="1:8" ht="13.5" customHeight="1">
      <c r="A111" s="1"/>
      <c r="B111" s="414"/>
      <c r="C111" s="351"/>
      <c r="D111" s="352"/>
      <c r="E111" s="352"/>
      <c r="F111" s="352"/>
      <c r="G111" s="353"/>
      <c r="H111" s="1"/>
    </row>
    <row r="112" spans="1:8" ht="25.5" customHeight="1" thickBot="1">
      <c r="A112" s="1"/>
      <c r="B112" s="415"/>
      <c r="C112" s="342" t="s">
        <v>52</v>
      </c>
      <c r="D112" s="343"/>
      <c r="E112" s="343"/>
      <c r="F112" s="343"/>
      <c r="G112" s="344"/>
      <c r="H112" s="1"/>
    </row>
    <row r="113" spans="1:8">
      <c r="A113" s="1"/>
      <c r="B113" s="333" t="s">
        <v>53</v>
      </c>
      <c r="C113" s="336"/>
      <c r="D113" s="337"/>
      <c r="E113" s="337"/>
      <c r="F113" s="337"/>
      <c r="G113" s="338"/>
      <c r="H113" s="1"/>
    </row>
    <row r="114" spans="1:8">
      <c r="A114" s="1"/>
      <c r="B114" s="334"/>
      <c r="C114" s="339"/>
      <c r="D114" s="340"/>
      <c r="E114" s="340"/>
      <c r="F114" s="340"/>
      <c r="G114" s="341"/>
      <c r="H114" s="1"/>
    </row>
    <row r="115" spans="1:8">
      <c r="A115" s="1"/>
      <c r="B115" s="334"/>
      <c r="C115" s="339"/>
      <c r="D115" s="340"/>
      <c r="E115" s="340"/>
      <c r="F115" s="340"/>
      <c r="G115" s="341"/>
      <c r="H115" s="1"/>
    </row>
    <row r="116" spans="1:8">
      <c r="A116" s="1"/>
      <c r="B116" s="334"/>
      <c r="C116" s="339"/>
      <c r="D116" s="340"/>
      <c r="E116" s="340"/>
      <c r="F116" s="340"/>
      <c r="G116" s="341"/>
      <c r="H116" s="1"/>
    </row>
    <row r="117" spans="1:8">
      <c r="A117" s="1"/>
      <c r="B117" s="334"/>
      <c r="C117" s="339"/>
      <c r="D117" s="340"/>
      <c r="E117" s="340"/>
      <c r="F117" s="340"/>
      <c r="G117" s="341"/>
      <c r="H117" s="1"/>
    </row>
    <row r="118" spans="1:8">
      <c r="A118" s="1"/>
      <c r="B118" s="334"/>
      <c r="C118" s="339"/>
      <c r="D118" s="340"/>
      <c r="E118" s="340"/>
      <c r="F118" s="340"/>
      <c r="G118" s="341"/>
      <c r="H118" s="1"/>
    </row>
    <row r="119" spans="1:8">
      <c r="A119" s="1"/>
      <c r="B119" s="334"/>
      <c r="C119" s="339"/>
      <c r="D119" s="340"/>
      <c r="E119" s="340"/>
      <c r="F119" s="340"/>
      <c r="G119" s="341"/>
      <c r="H119" s="1"/>
    </row>
    <row r="120" spans="1:8" ht="21" customHeight="1">
      <c r="A120" s="1"/>
      <c r="B120" s="335"/>
      <c r="C120" s="342" t="s">
        <v>54</v>
      </c>
      <c r="D120" s="343"/>
      <c r="E120" s="343"/>
      <c r="F120" s="343"/>
      <c r="G120" s="344"/>
      <c r="H120" s="1"/>
    </row>
    <row r="121" spans="1:8">
      <c r="A121" s="1"/>
      <c r="B121" s="345" t="s">
        <v>55</v>
      </c>
      <c r="C121" s="348"/>
      <c r="D121" s="349"/>
      <c r="E121" s="349"/>
      <c r="F121" s="349"/>
      <c r="G121" s="350"/>
      <c r="H121" s="1"/>
    </row>
    <row r="122" spans="1:8">
      <c r="A122" s="1"/>
      <c r="B122" s="346"/>
      <c r="C122" s="351"/>
      <c r="D122" s="352"/>
      <c r="E122" s="352"/>
      <c r="F122" s="352"/>
      <c r="G122" s="353"/>
      <c r="H122" s="1"/>
    </row>
    <row r="123" spans="1:8">
      <c r="A123" s="1"/>
      <c r="B123" s="346"/>
      <c r="C123" s="351"/>
      <c r="D123" s="352"/>
      <c r="E123" s="352"/>
      <c r="F123" s="352"/>
      <c r="G123" s="353"/>
      <c r="H123" s="1"/>
    </row>
    <row r="124" spans="1:8">
      <c r="A124" s="1"/>
      <c r="B124" s="346"/>
      <c r="C124" s="351"/>
      <c r="D124" s="352"/>
      <c r="E124" s="352"/>
      <c r="F124" s="352"/>
      <c r="G124" s="353"/>
      <c r="H124" s="1"/>
    </row>
    <row r="125" spans="1:8">
      <c r="A125" s="1"/>
      <c r="B125" s="346"/>
      <c r="C125" s="351"/>
      <c r="D125" s="352"/>
      <c r="E125" s="352"/>
      <c r="F125" s="352"/>
      <c r="G125" s="353"/>
      <c r="H125" s="1"/>
    </row>
    <row r="126" spans="1:8">
      <c r="A126" s="1"/>
      <c r="B126" s="346"/>
      <c r="C126" s="351"/>
      <c r="D126" s="352"/>
      <c r="E126" s="352"/>
      <c r="F126" s="352"/>
      <c r="G126" s="353"/>
      <c r="H126" s="1"/>
    </row>
    <row r="127" spans="1:8">
      <c r="A127" s="1"/>
      <c r="B127" s="346"/>
      <c r="C127" s="351"/>
      <c r="D127" s="352"/>
      <c r="E127" s="352"/>
      <c r="F127" s="352"/>
      <c r="G127" s="353"/>
      <c r="H127" s="1"/>
    </row>
    <row r="128" spans="1:8">
      <c r="A128" s="1"/>
      <c r="B128" s="346"/>
      <c r="C128" s="351"/>
      <c r="D128" s="352"/>
      <c r="E128" s="352"/>
      <c r="F128" s="352"/>
      <c r="G128" s="353"/>
      <c r="H128" s="1"/>
    </row>
    <row r="129" spans="1:8">
      <c r="A129" s="1"/>
      <c r="B129" s="346"/>
      <c r="C129" s="351"/>
      <c r="D129" s="352"/>
      <c r="E129" s="352"/>
      <c r="F129" s="352"/>
      <c r="G129" s="353"/>
      <c r="H129" s="1"/>
    </row>
    <row r="130" spans="1:8">
      <c r="A130" s="1"/>
      <c r="B130" s="346"/>
      <c r="C130" s="351"/>
      <c r="D130" s="352"/>
      <c r="E130" s="352"/>
      <c r="F130" s="352"/>
      <c r="G130" s="353"/>
      <c r="H130" s="1"/>
    </row>
    <row r="131" spans="1:8">
      <c r="A131" s="1"/>
      <c r="B131" s="346"/>
      <c r="C131" s="351"/>
      <c r="D131" s="352"/>
      <c r="E131" s="352"/>
      <c r="F131" s="352"/>
      <c r="G131" s="353"/>
      <c r="H131" s="1"/>
    </row>
    <row r="132" spans="1:8">
      <c r="A132" s="1"/>
      <c r="B132" s="346"/>
      <c r="C132" s="351"/>
      <c r="D132" s="352"/>
      <c r="E132" s="352"/>
      <c r="F132" s="352"/>
      <c r="G132" s="353"/>
      <c r="H132" s="1"/>
    </row>
    <row r="133" spans="1:8" ht="13.15" customHeight="1">
      <c r="A133" s="1"/>
      <c r="B133" s="346"/>
      <c r="C133" s="351"/>
      <c r="D133" s="352"/>
      <c r="E133" s="352"/>
      <c r="F133" s="352"/>
      <c r="G133" s="353"/>
      <c r="H133" s="1"/>
    </row>
    <row r="134" spans="1:8" ht="22.15" customHeight="1" thickBot="1">
      <c r="A134" s="1"/>
      <c r="B134" s="347"/>
      <c r="C134" s="354" t="s">
        <v>56</v>
      </c>
      <c r="D134" s="355"/>
      <c r="E134" s="355"/>
      <c r="F134" s="355"/>
      <c r="G134" s="356"/>
      <c r="H134" s="1"/>
    </row>
    <row r="135" spans="1:8" ht="13.5" customHeight="1">
      <c r="A135" s="1"/>
      <c r="B135" s="333" t="s">
        <v>57</v>
      </c>
      <c r="C135" s="336"/>
      <c r="D135" s="337"/>
      <c r="E135" s="337"/>
      <c r="F135" s="337"/>
      <c r="G135" s="338"/>
      <c r="H135" s="1"/>
    </row>
    <row r="136" spans="1:8">
      <c r="A136" s="1"/>
      <c r="B136" s="334"/>
      <c r="C136" s="339"/>
      <c r="D136" s="340"/>
      <c r="E136" s="340"/>
      <c r="F136" s="340"/>
      <c r="G136" s="341"/>
      <c r="H136" s="1"/>
    </row>
    <row r="137" spans="1:8">
      <c r="A137" s="1"/>
      <c r="B137" s="334"/>
      <c r="C137" s="339"/>
      <c r="D137" s="340"/>
      <c r="E137" s="340"/>
      <c r="F137" s="340"/>
      <c r="G137" s="341"/>
      <c r="H137" s="1"/>
    </row>
    <row r="138" spans="1:8" ht="13.5" thickBot="1">
      <c r="A138" s="1"/>
      <c r="B138" s="335"/>
      <c r="C138" s="330" t="s">
        <v>58</v>
      </c>
      <c r="D138" s="331"/>
      <c r="E138" s="331"/>
      <c r="F138" s="331"/>
      <c r="G138" s="332"/>
      <c r="H138" s="1"/>
    </row>
    <row r="139" spans="1:8" ht="13.5" customHeight="1">
      <c r="A139" s="1"/>
      <c r="B139" s="333" t="s">
        <v>59</v>
      </c>
      <c r="C139" s="336"/>
      <c r="D139" s="337"/>
      <c r="E139" s="337"/>
      <c r="F139" s="337"/>
      <c r="G139" s="338"/>
      <c r="H139" s="1"/>
    </row>
    <row r="140" spans="1:8">
      <c r="A140" s="1"/>
      <c r="B140" s="334"/>
      <c r="C140" s="339"/>
      <c r="D140" s="340"/>
      <c r="E140" s="340"/>
      <c r="F140" s="340"/>
      <c r="G140" s="341"/>
      <c r="H140" s="1"/>
    </row>
    <row r="141" spans="1:8">
      <c r="A141" s="1"/>
      <c r="B141" s="334"/>
      <c r="C141" s="339"/>
      <c r="D141" s="340"/>
      <c r="E141" s="340"/>
      <c r="F141" s="340"/>
      <c r="G141" s="341"/>
      <c r="H141" s="1"/>
    </row>
    <row r="142" spans="1:8" ht="13.5" thickBot="1">
      <c r="A142" s="1"/>
      <c r="B142" s="335"/>
      <c r="C142" s="330" t="s">
        <v>60</v>
      </c>
      <c r="D142" s="331"/>
      <c r="E142" s="331"/>
      <c r="F142" s="331"/>
      <c r="G142" s="332"/>
      <c r="H142" s="1"/>
    </row>
    <row r="143" spans="1:8" ht="13.5" customHeight="1">
      <c r="A143" s="1"/>
      <c r="B143" s="333" t="s">
        <v>61</v>
      </c>
      <c r="C143" s="336"/>
      <c r="D143" s="337"/>
      <c r="E143" s="337"/>
      <c r="F143" s="337"/>
      <c r="G143" s="338"/>
      <c r="H143" s="1"/>
    </row>
    <row r="144" spans="1:8">
      <c r="A144" s="1"/>
      <c r="B144" s="334"/>
      <c r="C144" s="339"/>
      <c r="D144" s="340"/>
      <c r="E144" s="340"/>
      <c r="F144" s="340"/>
      <c r="G144" s="341"/>
      <c r="H144" s="1"/>
    </row>
    <row r="145" spans="1:8">
      <c r="A145" s="1"/>
      <c r="B145" s="334"/>
      <c r="C145" s="339"/>
      <c r="D145" s="340"/>
      <c r="E145" s="340"/>
      <c r="F145" s="340"/>
      <c r="G145" s="341"/>
      <c r="H145" s="1"/>
    </row>
    <row r="146" spans="1:8" ht="13.5" thickBot="1">
      <c r="A146" s="1"/>
      <c r="B146" s="335"/>
      <c r="C146" s="330" t="s">
        <v>62</v>
      </c>
      <c r="D146" s="331"/>
      <c r="E146" s="331"/>
      <c r="F146" s="331"/>
      <c r="G146" s="332"/>
      <c r="H146" s="1"/>
    </row>
    <row r="147" spans="1:8" ht="14.25" customHeight="1">
      <c r="A147" s="1"/>
      <c r="B147" s="333" t="s">
        <v>63</v>
      </c>
      <c r="C147" s="336"/>
      <c r="D147" s="337"/>
      <c r="E147" s="337"/>
      <c r="F147" s="337"/>
      <c r="G147" s="338"/>
      <c r="H147" s="1"/>
    </row>
    <row r="148" spans="1:8" ht="14.25" customHeight="1">
      <c r="A148" s="1"/>
      <c r="B148" s="334"/>
      <c r="C148" s="339"/>
      <c r="D148" s="340"/>
      <c r="E148" s="340"/>
      <c r="F148" s="340"/>
      <c r="G148" s="341"/>
      <c r="H148" s="1"/>
    </row>
    <row r="149" spans="1:8" ht="14.25" customHeight="1">
      <c r="A149" s="1"/>
      <c r="B149" s="334"/>
      <c r="C149" s="339"/>
      <c r="D149" s="340"/>
      <c r="E149" s="340"/>
      <c r="F149" s="340"/>
      <c r="G149" s="341"/>
      <c r="H149" s="1"/>
    </row>
    <row r="150" spans="1:8">
      <c r="A150" s="1"/>
      <c r="B150" s="334"/>
      <c r="C150" s="339"/>
      <c r="D150" s="340"/>
      <c r="E150" s="340"/>
      <c r="F150" s="340"/>
      <c r="G150" s="341"/>
      <c r="H150" s="1"/>
    </row>
    <row r="151" spans="1:8" ht="23.5" customHeight="1" thickBot="1">
      <c r="A151" s="1"/>
      <c r="B151" s="335"/>
      <c r="C151" s="410" t="s">
        <v>64</v>
      </c>
      <c r="D151" s="411"/>
      <c r="E151" s="411"/>
      <c r="F151" s="411"/>
      <c r="G151" s="412"/>
      <c r="H151" s="1"/>
    </row>
    <row r="152" spans="1:8" ht="24.75" customHeight="1">
      <c r="A152" s="1"/>
      <c r="B152" s="363" t="s">
        <v>46</v>
      </c>
      <c r="C152" s="84">
        <f>C89</f>
        <v>0</v>
      </c>
      <c r="D152" s="399" t="s">
        <v>47</v>
      </c>
      <c r="E152" s="84">
        <f>E89</f>
        <v>0</v>
      </c>
      <c r="F152" s="363" t="s">
        <v>48</v>
      </c>
      <c r="G152" s="399">
        <f>G89</f>
        <v>0</v>
      </c>
      <c r="H152" s="1"/>
    </row>
    <row r="153" spans="1:8" ht="24.75" customHeight="1" thickBot="1">
      <c r="A153" s="1"/>
      <c r="B153" s="364"/>
      <c r="C153" s="308">
        <f>C90</f>
        <v>0</v>
      </c>
      <c r="D153" s="400"/>
      <c r="E153" s="76" t="str">
        <f>E90</f>
        <v>（時間外連絡：　　　　　　　　　）</v>
      </c>
      <c r="F153" s="364"/>
      <c r="G153" s="400"/>
      <c r="H153" s="1"/>
    </row>
    <row r="154" spans="1:8">
      <c r="A154" s="1"/>
      <c r="B154" s="3"/>
      <c r="C154" s="1"/>
      <c r="D154" s="1"/>
      <c r="E154" s="1"/>
      <c r="F154" s="1"/>
      <c r="G154" s="1"/>
      <c r="H154" s="1"/>
    </row>
    <row r="155" spans="1:8">
      <c r="A155" s="1"/>
      <c r="B155" s="1"/>
      <c r="C155" s="1"/>
      <c r="D155" s="1"/>
      <c r="E155" s="1"/>
      <c r="F155" s="1"/>
      <c r="G155" s="1"/>
      <c r="H155" s="1"/>
    </row>
    <row r="156" spans="1:8">
      <c r="A156" s="1"/>
      <c r="B156" s="1"/>
      <c r="C156" s="1"/>
      <c r="D156" s="1"/>
      <c r="E156" s="1"/>
      <c r="F156" s="1"/>
      <c r="G156" s="1"/>
      <c r="H156" s="1"/>
    </row>
    <row r="157" spans="1:8">
      <c r="A157" s="1"/>
      <c r="B157" s="1"/>
      <c r="C157" s="1"/>
      <c r="D157" s="1"/>
      <c r="E157" s="1"/>
      <c r="F157" s="1"/>
      <c r="G157" s="1"/>
      <c r="H157" s="1"/>
    </row>
    <row r="158" spans="1:8">
      <c r="A158" s="1"/>
      <c r="B158" s="1"/>
      <c r="C158" s="1"/>
      <c r="D158" s="1"/>
      <c r="E158" s="1"/>
      <c r="F158" s="1"/>
      <c r="G158" s="1"/>
      <c r="H158" s="1"/>
    </row>
    <row r="159" spans="1:8">
      <c r="A159" s="1"/>
      <c r="B159" s="1"/>
      <c r="C159" s="1"/>
      <c r="D159" s="1"/>
      <c r="E159" s="1"/>
      <c r="F159" s="1"/>
      <c r="G159" s="1"/>
      <c r="H159" s="1"/>
    </row>
    <row r="160" spans="1:8">
      <c r="A160" s="1"/>
      <c r="B160" s="1"/>
      <c r="C160" s="1"/>
      <c r="D160" s="1"/>
      <c r="E160" s="1"/>
      <c r="F160" s="1"/>
      <c r="G160" s="1"/>
      <c r="H160" s="1"/>
    </row>
    <row r="161" spans="1:8">
      <c r="A161" s="1"/>
      <c r="B161" s="1"/>
      <c r="C161" s="1"/>
      <c r="D161" s="1"/>
      <c r="E161" s="1"/>
      <c r="F161" s="1"/>
      <c r="G161" s="1"/>
      <c r="H161" s="1"/>
    </row>
    <row r="167" spans="1:8">
      <c r="E167" s="1"/>
    </row>
  </sheetData>
  <sheetProtection formatCells="0" formatRows="0" insertRows="0"/>
  <mergeCells count="54">
    <mergeCell ref="B152:B153"/>
    <mergeCell ref="D152:D153"/>
    <mergeCell ref="C112:G112"/>
    <mergeCell ref="B147:B151"/>
    <mergeCell ref="C151:G151"/>
    <mergeCell ref="B139:B142"/>
    <mergeCell ref="C142:G142"/>
    <mergeCell ref="B143:B146"/>
    <mergeCell ref="B135:B138"/>
    <mergeCell ref="C135:G137"/>
    <mergeCell ref="C138:G138"/>
    <mergeCell ref="C143:G145"/>
    <mergeCell ref="B92:B112"/>
    <mergeCell ref="F152:F153"/>
    <mergeCell ref="G152:G153"/>
    <mergeCell ref="C147:G150"/>
    <mergeCell ref="B79:B88"/>
    <mergeCell ref="B89:B90"/>
    <mergeCell ref="D89:D90"/>
    <mergeCell ref="C88:G88"/>
    <mergeCell ref="B8:B58"/>
    <mergeCell ref="C20:G29"/>
    <mergeCell ref="C31:G43"/>
    <mergeCell ref="C79:G87"/>
    <mergeCell ref="B2:G2"/>
    <mergeCell ref="C59:G59"/>
    <mergeCell ref="B3:B6"/>
    <mergeCell ref="C6:G6"/>
    <mergeCell ref="C4:G5"/>
    <mergeCell ref="C3:G3"/>
    <mergeCell ref="E7:G7"/>
    <mergeCell ref="C8:G8"/>
    <mergeCell ref="C19:G19"/>
    <mergeCell ref="C44:G44"/>
    <mergeCell ref="C45:G45"/>
    <mergeCell ref="C49:G49"/>
    <mergeCell ref="C46:G48"/>
    <mergeCell ref="C50:G58"/>
    <mergeCell ref="C30:G30"/>
    <mergeCell ref="C9:G18"/>
    <mergeCell ref="C92:G111"/>
    <mergeCell ref="C139:G141"/>
    <mergeCell ref="C61:G68"/>
    <mergeCell ref="C70:G77"/>
    <mergeCell ref="F89:F90"/>
    <mergeCell ref="G89:G90"/>
    <mergeCell ref="C78:G78"/>
    <mergeCell ref="C146:G146"/>
    <mergeCell ref="B113:B120"/>
    <mergeCell ref="C113:G119"/>
    <mergeCell ref="C120:G120"/>
    <mergeCell ref="B121:B134"/>
    <mergeCell ref="C121:G133"/>
    <mergeCell ref="C134:G134"/>
  </mergeCells>
  <phoneticPr fontId="7"/>
  <pageMargins left="0.25" right="0.25" top="0.75" bottom="0.75" header="0.3" footer="0.3"/>
  <pageSetup paperSize="9" scale="61" orientation="portrait" r:id="rId1"/>
  <rowBreaks count="1" manualBreakCount="1">
    <brk id="9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zoomScale="70" zoomScaleNormal="70" zoomScaleSheetLayoutView="70" zoomScalePageLayoutView="55" workbookViewId="0">
      <selection activeCell="A3" sqref="A3:H3"/>
    </sheetView>
  </sheetViews>
  <sheetFormatPr defaultColWidth="9" defaultRowHeight="13"/>
  <cols>
    <col min="1" max="1" width="22.453125" customWidth="1"/>
    <col min="2" max="2" width="16.453125" customWidth="1"/>
    <col min="3" max="3" width="12" customWidth="1"/>
    <col min="4" max="4" width="30.453125" customWidth="1"/>
    <col min="5" max="5" width="11.453125" customWidth="1"/>
    <col min="6" max="6" width="22.26953125" customWidth="1"/>
    <col min="8" max="8" width="25" customWidth="1"/>
    <col min="9" max="9" width="4.26953125" customWidth="1"/>
  </cols>
  <sheetData>
    <row r="1" spans="1:10">
      <c r="A1" s="1" t="s">
        <v>23</v>
      </c>
      <c r="H1" s="2" t="s">
        <v>65</v>
      </c>
    </row>
    <row r="2" spans="1:10" ht="24" customHeight="1">
      <c r="A2" s="502" t="s">
        <v>66</v>
      </c>
      <c r="B2" s="502"/>
      <c r="C2" s="502"/>
      <c r="D2" s="502"/>
      <c r="E2" s="502"/>
      <c r="F2" s="502"/>
      <c r="G2" s="502"/>
      <c r="H2" s="502"/>
      <c r="I2" s="1"/>
      <c r="J2" s="1"/>
    </row>
    <row r="3" spans="1:10" ht="15.75" customHeight="1" thickBot="1">
      <c r="A3" s="503" t="s">
        <v>278</v>
      </c>
      <c r="B3" s="503"/>
      <c r="C3" s="503"/>
      <c r="D3" s="503"/>
      <c r="E3" s="503"/>
      <c r="F3" s="503"/>
      <c r="G3" s="503"/>
      <c r="H3" s="503"/>
      <c r="I3" s="1"/>
      <c r="J3" s="1"/>
    </row>
    <row r="4" spans="1:10" ht="33.75" customHeight="1">
      <c r="A4" s="314" t="s">
        <v>67</v>
      </c>
      <c r="B4" s="508"/>
      <c r="C4" s="509"/>
      <c r="D4" s="509"/>
      <c r="E4" s="510"/>
      <c r="F4" s="85" t="s">
        <v>68</v>
      </c>
      <c r="G4" s="504"/>
      <c r="H4" s="505"/>
      <c r="I4" s="1"/>
      <c r="J4" s="1"/>
    </row>
    <row r="5" spans="1:10" ht="46.5" customHeight="1" thickBot="1">
      <c r="A5" s="315" t="s">
        <v>69</v>
      </c>
      <c r="B5" s="496"/>
      <c r="C5" s="497"/>
      <c r="D5" s="497"/>
      <c r="E5" s="498"/>
      <c r="F5" s="315" t="s">
        <v>8</v>
      </c>
      <c r="G5" s="506"/>
      <c r="H5" s="507"/>
      <c r="I5" s="1"/>
      <c r="J5" s="1"/>
    </row>
    <row r="6" spans="1:10" ht="18" customHeight="1">
      <c r="A6" s="448" t="s">
        <v>70</v>
      </c>
      <c r="B6" s="499" t="s">
        <v>71</v>
      </c>
      <c r="C6" s="500"/>
      <c r="D6" s="500"/>
      <c r="E6" s="501"/>
      <c r="F6" s="448" t="s">
        <v>72</v>
      </c>
      <c r="G6" s="480"/>
      <c r="H6" s="481"/>
      <c r="I6" s="25"/>
      <c r="J6" s="1"/>
    </row>
    <row r="7" spans="1:10" ht="23.25" customHeight="1" thickBot="1">
      <c r="A7" s="449"/>
      <c r="B7" s="490"/>
      <c r="C7" s="491"/>
      <c r="D7" s="491"/>
      <c r="E7" s="492"/>
      <c r="F7" s="450"/>
      <c r="G7" s="482"/>
      <c r="H7" s="483"/>
      <c r="I7" s="25"/>
      <c r="J7" s="1"/>
    </row>
    <row r="8" spans="1:10" ht="18" customHeight="1">
      <c r="A8" s="449"/>
      <c r="B8" s="493"/>
      <c r="C8" s="494"/>
      <c r="D8" s="494"/>
      <c r="E8" s="495"/>
      <c r="F8" s="448" t="s">
        <v>73</v>
      </c>
      <c r="G8" s="480"/>
      <c r="H8" s="481"/>
      <c r="I8" s="1"/>
      <c r="J8" s="1"/>
    </row>
    <row r="9" spans="1:10" ht="28.5" customHeight="1" thickBot="1">
      <c r="A9" s="450"/>
      <c r="B9" s="496"/>
      <c r="C9" s="497"/>
      <c r="D9" s="497"/>
      <c r="E9" s="498"/>
      <c r="F9" s="450"/>
      <c r="G9" s="482"/>
      <c r="H9" s="483"/>
      <c r="I9" s="1"/>
      <c r="J9" s="1"/>
    </row>
    <row r="10" spans="1:10" ht="26.25" customHeight="1" thickBot="1">
      <c r="A10" s="315" t="s">
        <v>74</v>
      </c>
      <c r="B10" s="484" t="s">
        <v>75</v>
      </c>
      <c r="C10" s="485"/>
      <c r="D10" s="485"/>
      <c r="E10" s="485"/>
      <c r="F10" s="485"/>
      <c r="G10" s="485"/>
      <c r="H10" s="486"/>
      <c r="I10" s="1"/>
      <c r="J10" s="1"/>
    </row>
    <row r="11" spans="1:10" ht="59.25" customHeight="1">
      <c r="A11" s="448" t="s">
        <v>76</v>
      </c>
      <c r="B11" s="336"/>
      <c r="C11" s="337"/>
      <c r="D11" s="337"/>
      <c r="E11" s="337"/>
      <c r="F11" s="337"/>
      <c r="G11" s="337"/>
      <c r="H11" s="338"/>
      <c r="I11" s="1"/>
      <c r="J11" s="1"/>
    </row>
    <row r="12" spans="1:10">
      <c r="A12" s="449"/>
      <c r="B12" s="339"/>
      <c r="C12" s="340"/>
      <c r="D12" s="340"/>
      <c r="E12" s="340"/>
      <c r="F12" s="340"/>
      <c r="G12" s="340"/>
      <c r="H12" s="341"/>
      <c r="I12" s="1"/>
      <c r="J12" s="1"/>
    </row>
    <row r="13" spans="1:10" ht="21.75" customHeight="1">
      <c r="A13" s="449"/>
      <c r="B13" s="339"/>
      <c r="C13" s="340"/>
      <c r="D13" s="340"/>
      <c r="E13" s="340"/>
      <c r="F13" s="340"/>
      <c r="G13" s="340"/>
      <c r="H13" s="341"/>
      <c r="I13" s="1"/>
      <c r="J13" s="1"/>
    </row>
    <row r="14" spans="1:10" s="27" customFormat="1" ht="24.75" customHeight="1">
      <c r="A14" s="449"/>
      <c r="B14" s="339"/>
      <c r="C14" s="340"/>
      <c r="D14" s="340"/>
      <c r="E14" s="340"/>
      <c r="F14" s="340"/>
      <c r="G14" s="340"/>
      <c r="H14" s="341"/>
      <c r="I14" s="26"/>
      <c r="J14" s="26"/>
    </row>
    <row r="15" spans="1:10" s="27" customFormat="1" ht="24.75" customHeight="1">
      <c r="A15" s="449"/>
      <c r="B15" s="339"/>
      <c r="C15" s="340"/>
      <c r="D15" s="340"/>
      <c r="E15" s="340"/>
      <c r="F15" s="340"/>
      <c r="G15" s="340"/>
      <c r="H15" s="341"/>
      <c r="I15" s="26"/>
      <c r="J15" s="26"/>
    </row>
    <row r="16" spans="1:10" s="27" customFormat="1" ht="24.75" customHeight="1" thickBot="1">
      <c r="A16" s="450"/>
      <c r="B16" s="487"/>
      <c r="C16" s="488"/>
      <c r="D16" s="488"/>
      <c r="E16" s="488"/>
      <c r="F16" s="488"/>
      <c r="G16" s="488"/>
      <c r="H16" s="489"/>
      <c r="I16" s="26"/>
      <c r="J16" s="26"/>
    </row>
    <row r="17" spans="1:10" s="27" customFormat="1" ht="24.75" customHeight="1">
      <c r="A17" s="474" t="s">
        <v>77</v>
      </c>
      <c r="B17" s="336"/>
      <c r="C17" s="337"/>
      <c r="D17" s="337"/>
      <c r="E17" s="337"/>
      <c r="F17" s="337"/>
      <c r="G17" s="337"/>
      <c r="H17" s="338"/>
      <c r="I17" s="26"/>
      <c r="J17" s="26"/>
    </row>
    <row r="18" spans="1:10">
      <c r="A18" s="475"/>
      <c r="B18" s="339"/>
      <c r="C18" s="340"/>
      <c r="D18" s="340"/>
      <c r="E18" s="340"/>
      <c r="F18" s="340"/>
      <c r="G18" s="340"/>
      <c r="H18" s="341"/>
      <c r="I18" s="1"/>
      <c r="J18" s="1"/>
    </row>
    <row r="19" spans="1:10" ht="21.75" customHeight="1">
      <c r="A19" s="475"/>
      <c r="B19" s="339"/>
      <c r="C19" s="340"/>
      <c r="D19" s="340"/>
      <c r="E19" s="340"/>
      <c r="F19" s="340"/>
      <c r="G19" s="340"/>
      <c r="H19" s="341"/>
      <c r="I19" s="1"/>
      <c r="J19" s="1"/>
    </row>
    <row r="20" spans="1:10" s="27" customFormat="1" ht="24.75" customHeight="1">
      <c r="A20" s="475"/>
      <c r="B20" s="339"/>
      <c r="C20" s="340"/>
      <c r="D20" s="340"/>
      <c r="E20" s="340"/>
      <c r="F20" s="340"/>
      <c r="G20" s="340"/>
      <c r="H20" s="341"/>
      <c r="I20" s="26"/>
      <c r="J20" s="26"/>
    </row>
    <row r="21" spans="1:10" s="27" customFormat="1" ht="24.75" customHeight="1">
      <c r="A21" s="475"/>
      <c r="B21" s="339"/>
      <c r="C21" s="340"/>
      <c r="D21" s="340"/>
      <c r="E21" s="340"/>
      <c r="F21" s="340"/>
      <c r="G21" s="340"/>
      <c r="H21" s="341"/>
      <c r="I21" s="26"/>
      <c r="J21" s="26"/>
    </row>
    <row r="22" spans="1:10" ht="21.75" customHeight="1" thickBot="1">
      <c r="A22" s="450"/>
      <c r="B22" s="487"/>
      <c r="C22" s="488"/>
      <c r="D22" s="488"/>
      <c r="E22" s="488"/>
      <c r="F22" s="488"/>
      <c r="G22" s="488"/>
      <c r="H22" s="489"/>
      <c r="I22" s="1"/>
      <c r="J22" s="1"/>
    </row>
    <row r="23" spans="1:10" s="27" customFormat="1" ht="24.75" customHeight="1">
      <c r="A23" s="448" t="s">
        <v>78</v>
      </c>
      <c r="B23" s="336"/>
      <c r="C23" s="337"/>
      <c r="D23" s="337"/>
      <c r="E23" s="337"/>
      <c r="F23" s="337"/>
      <c r="G23" s="337"/>
      <c r="H23" s="338"/>
      <c r="I23" s="26"/>
      <c r="J23" s="26"/>
    </row>
    <row r="24" spans="1:10" s="27" customFormat="1" ht="24.75" customHeight="1">
      <c r="A24" s="449"/>
      <c r="B24" s="339"/>
      <c r="C24" s="340"/>
      <c r="D24" s="340"/>
      <c r="E24" s="340"/>
      <c r="F24" s="340"/>
      <c r="G24" s="340"/>
      <c r="H24" s="341"/>
      <c r="I24" s="26"/>
      <c r="J24" s="26"/>
    </row>
    <row r="25" spans="1:10" s="27" customFormat="1" ht="24.75" customHeight="1">
      <c r="A25" s="449"/>
      <c r="B25" s="339"/>
      <c r="C25" s="340"/>
      <c r="D25" s="340"/>
      <c r="E25" s="340"/>
      <c r="F25" s="340"/>
      <c r="G25" s="340"/>
      <c r="H25" s="341"/>
      <c r="I25" s="26"/>
      <c r="J25" s="26"/>
    </row>
    <row r="26" spans="1:10" ht="13.5" thickBot="1">
      <c r="A26" s="449"/>
      <c r="B26" s="477" t="s">
        <v>79</v>
      </c>
      <c r="C26" s="478"/>
      <c r="D26" s="478"/>
      <c r="E26" s="478"/>
      <c r="F26" s="478"/>
      <c r="G26" s="478"/>
      <c r="H26" s="479"/>
      <c r="I26" s="1"/>
      <c r="J26" s="1"/>
    </row>
    <row r="27" spans="1:10" s="27" customFormat="1" ht="24.75" customHeight="1">
      <c r="A27" s="474" t="s">
        <v>80</v>
      </c>
      <c r="B27" s="336"/>
      <c r="C27" s="337"/>
      <c r="D27" s="337"/>
      <c r="E27" s="337"/>
      <c r="F27" s="337"/>
      <c r="G27" s="337"/>
      <c r="H27" s="338"/>
      <c r="I27" s="26"/>
      <c r="J27" s="26"/>
    </row>
    <row r="28" spans="1:10" s="27" customFormat="1" ht="24.75" customHeight="1">
      <c r="A28" s="475"/>
      <c r="B28" s="339"/>
      <c r="C28" s="340"/>
      <c r="D28" s="340"/>
      <c r="E28" s="340"/>
      <c r="F28" s="340"/>
      <c r="G28" s="340"/>
      <c r="H28" s="341"/>
      <c r="I28" s="26"/>
      <c r="J28" s="26"/>
    </row>
    <row r="29" spans="1:10" s="27" customFormat="1" ht="12.5" thickBot="1">
      <c r="A29" s="476"/>
      <c r="B29" s="477" t="s">
        <v>81</v>
      </c>
      <c r="C29" s="478"/>
      <c r="D29" s="478"/>
      <c r="E29" s="478"/>
      <c r="F29" s="478"/>
      <c r="G29" s="478"/>
      <c r="H29" s="479"/>
      <c r="I29" s="26"/>
      <c r="J29" s="26"/>
    </row>
    <row r="30" spans="1:10" s="27" customFormat="1" ht="24.75" customHeight="1">
      <c r="A30" s="474" t="s">
        <v>82</v>
      </c>
      <c r="B30" s="336"/>
      <c r="C30" s="337"/>
      <c r="D30" s="337"/>
      <c r="E30" s="337"/>
      <c r="F30" s="337"/>
      <c r="G30" s="337"/>
      <c r="H30" s="338"/>
      <c r="I30" s="26"/>
      <c r="J30" s="26"/>
    </row>
    <row r="31" spans="1:10" ht="21.75" customHeight="1">
      <c r="A31" s="475"/>
      <c r="B31" s="339"/>
      <c r="C31" s="340"/>
      <c r="D31" s="340"/>
      <c r="E31" s="340"/>
      <c r="F31" s="340"/>
      <c r="G31" s="340"/>
      <c r="H31" s="341"/>
      <c r="I31" s="1"/>
      <c r="J31" s="1"/>
    </row>
    <row r="32" spans="1:10" s="27" customFormat="1" ht="24.75" customHeight="1">
      <c r="A32" s="475"/>
      <c r="B32" s="339"/>
      <c r="C32" s="340"/>
      <c r="D32" s="340"/>
      <c r="E32" s="340"/>
      <c r="F32" s="340"/>
      <c r="G32" s="340"/>
      <c r="H32" s="341"/>
      <c r="I32" s="26"/>
      <c r="J32" s="26"/>
    </row>
    <row r="33" spans="1:10" s="27" customFormat="1" ht="24.75" customHeight="1">
      <c r="A33" s="449"/>
      <c r="B33" s="339"/>
      <c r="C33" s="340"/>
      <c r="D33" s="340"/>
      <c r="E33" s="340"/>
      <c r="F33" s="340"/>
      <c r="G33" s="340"/>
      <c r="H33" s="341"/>
      <c r="I33" s="26"/>
      <c r="J33" s="26"/>
    </row>
    <row r="34" spans="1:10" s="27" customFormat="1" ht="24.75" customHeight="1">
      <c r="A34" s="449"/>
      <c r="B34" s="339"/>
      <c r="C34" s="340"/>
      <c r="D34" s="340"/>
      <c r="E34" s="340"/>
      <c r="F34" s="340"/>
      <c r="G34" s="340"/>
      <c r="H34" s="341"/>
      <c r="I34" s="26"/>
      <c r="J34" s="26"/>
    </row>
    <row r="35" spans="1:10" s="27" customFormat="1" ht="24.75" customHeight="1">
      <c r="A35" s="449"/>
      <c r="B35" s="339"/>
      <c r="C35" s="340"/>
      <c r="D35" s="340"/>
      <c r="E35" s="340"/>
      <c r="F35" s="340"/>
      <c r="G35" s="340"/>
      <c r="H35" s="341"/>
      <c r="I35" s="26"/>
      <c r="J35" s="26"/>
    </row>
    <row r="36" spans="1:10" ht="13.5" thickBot="1">
      <c r="A36" s="449"/>
      <c r="B36" s="477" t="s">
        <v>83</v>
      </c>
      <c r="C36" s="478"/>
      <c r="D36" s="478"/>
      <c r="E36" s="478"/>
      <c r="F36" s="478"/>
      <c r="G36" s="478"/>
      <c r="H36" s="479"/>
      <c r="I36" s="1"/>
      <c r="J36" s="1"/>
    </row>
    <row r="37" spans="1:10" s="27" customFormat="1" ht="24.75" customHeight="1">
      <c r="A37" s="470" t="s">
        <v>84</v>
      </c>
      <c r="B37" s="472" t="s">
        <v>85</v>
      </c>
      <c r="C37" s="473"/>
      <c r="D37" s="307" t="s">
        <v>86</v>
      </c>
      <c r="E37" s="421" t="s">
        <v>87</v>
      </c>
      <c r="F37" s="444"/>
      <c r="G37" s="421" t="s">
        <v>88</v>
      </c>
      <c r="H37" s="444"/>
      <c r="I37" s="26"/>
      <c r="J37" s="26"/>
    </row>
    <row r="38" spans="1:10" s="27" customFormat="1" ht="24.75" customHeight="1">
      <c r="A38" s="471"/>
      <c r="B38" s="466"/>
      <c r="C38" s="467"/>
      <c r="D38" s="68"/>
      <c r="E38" s="466"/>
      <c r="F38" s="467"/>
      <c r="G38" s="466"/>
      <c r="H38" s="467"/>
      <c r="I38" s="26"/>
      <c r="J38" s="26"/>
    </row>
    <row r="39" spans="1:10" s="27" customFormat="1" ht="24.75" customHeight="1">
      <c r="A39" s="471"/>
      <c r="B39" s="466"/>
      <c r="C39" s="467"/>
      <c r="D39" s="68"/>
      <c r="E39" s="466"/>
      <c r="F39" s="467"/>
      <c r="G39" s="466"/>
      <c r="H39" s="467"/>
      <c r="I39" s="26"/>
      <c r="J39" s="26"/>
    </row>
    <row r="40" spans="1:10" ht="21.75" customHeight="1">
      <c r="A40" s="471"/>
      <c r="B40" s="466"/>
      <c r="C40" s="467"/>
      <c r="D40" s="68"/>
      <c r="E40" s="466"/>
      <c r="F40" s="467"/>
      <c r="G40" s="466"/>
      <c r="H40" s="467"/>
      <c r="I40" s="1"/>
      <c r="J40" s="1"/>
    </row>
    <row r="41" spans="1:10" s="27" customFormat="1" ht="24.75" customHeight="1" thickBot="1">
      <c r="A41" s="471"/>
      <c r="B41" s="468"/>
      <c r="C41" s="469"/>
      <c r="D41" s="69"/>
      <c r="E41" s="468"/>
      <c r="F41" s="469"/>
      <c r="G41" s="468"/>
      <c r="H41" s="469"/>
      <c r="I41" s="26"/>
      <c r="J41" s="26"/>
    </row>
    <row r="42" spans="1:10" s="27" customFormat="1" ht="24.75" customHeight="1">
      <c r="A42" s="470" t="s">
        <v>89</v>
      </c>
      <c r="B42" s="472" t="s">
        <v>85</v>
      </c>
      <c r="C42" s="473"/>
      <c r="D42" s="307" t="s">
        <v>90</v>
      </c>
      <c r="E42" s="421" t="s">
        <v>87</v>
      </c>
      <c r="F42" s="444"/>
      <c r="G42" s="421" t="s">
        <v>88</v>
      </c>
      <c r="H42" s="444"/>
      <c r="I42" s="26"/>
      <c r="J42" s="26"/>
    </row>
    <row r="43" spans="1:10" ht="25.9" customHeight="1">
      <c r="A43" s="471"/>
      <c r="B43" s="466"/>
      <c r="C43" s="467"/>
      <c r="D43" s="68"/>
      <c r="E43" s="466"/>
      <c r="F43" s="467"/>
      <c r="G43" s="466"/>
      <c r="H43" s="467"/>
      <c r="I43" s="1"/>
      <c r="J43" s="1"/>
    </row>
    <row r="44" spans="1:10" ht="25.9" customHeight="1">
      <c r="A44" s="464" t="s">
        <v>91</v>
      </c>
      <c r="B44" s="466"/>
      <c r="C44" s="467"/>
      <c r="D44" s="68"/>
      <c r="E44" s="466"/>
      <c r="F44" s="467"/>
      <c r="G44" s="466"/>
      <c r="H44" s="467"/>
      <c r="I44" s="1"/>
      <c r="J44" s="1"/>
    </row>
    <row r="45" spans="1:10" ht="25.9" customHeight="1" thickBot="1">
      <c r="A45" s="465"/>
      <c r="B45" s="468"/>
      <c r="C45" s="469"/>
      <c r="D45" s="69"/>
      <c r="E45" s="468"/>
      <c r="F45" s="469"/>
      <c r="G45" s="468"/>
      <c r="H45" s="469"/>
      <c r="I45" s="1"/>
      <c r="J45" s="1"/>
    </row>
    <row r="46" spans="1:10">
      <c r="A46" s="448" t="s">
        <v>92</v>
      </c>
      <c r="B46" s="427"/>
      <c r="C46" s="460"/>
      <c r="D46" s="460"/>
      <c r="E46" s="460"/>
      <c r="F46" s="460"/>
      <c r="G46" s="460"/>
      <c r="H46" s="428"/>
      <c r="I46" s="1"/>
      <c r="J46" s="1"/>
    </row>
    <row r="47" spans="1:10">
      <c r="A47" s="449"/>
      <c r="B47" s="429"/>
      <c r="C47" s="461"/>
      <c r="D47" s="461"/>
      <c r="E47" s="461"/>
      <c r="F47" s="461"/>
      <c r="G47" s="461"/>
      <c r="H47" s="430"/>
      <c r="I47" s="1"/>
      <c r="J47" s="1"/>
    </row>
    <row r="48" spans="1:10" ht="13.5" thickBot="1">
      <c r="A48" s="450"/>
      <c r="B48" s="451" t="s">
        <v>93</v>
      </c>
      <c r="C48" s="452"/>
      <c r="D48" s="452"/>
      <c r="E48" s="452"/>
      <c r="F48" s="452"/>
      <c r="G48" s="452"/>
      <c r="H48" s="453"/>
      <c r="I48" s="1"/>
      <c r="J48" s="1"/>
    </row>
    <row r="49" spans="1:10" ht="13.5" thickBot="1">
      <c r="A49" s="363" t="s">
        <v>94</v>
      </c>
      <c r="B49" s="28" t="s">
        <v>95</v>
      </c>
      <c r="C49" s="456" t="s">
        <v>96</v>
      </c>
      <c r="D49" s="457"/>
      <c r="E49" s="456" t="s">
        <v>97</v>
      </c>
      <c r="F49" s="457"/>
      <c r="G49" s="456" t="s">
        <v>98</v>
      </c>
      <c r="H49" s="457"/>
      <c r="I49" s="1"/>
      <c r="J49" s="1"/>
    </row>
    <row r="50" spans="1:10" ht="20.5" customHeight="1">
      <c r="A50" s="454"/>
      <c r="B50" s="29" t="s">
        <v>99</v>
      </c>
      <c r="C50" s="458">
        <v>0</v>
      </c>
      <c r="D50" s="459"/>
      <c r="E50" s="458">
        <v>0</v>
      </c>
      <c r="F50" s="459"/>
      <c r="G50" s="462">
        <v>0</v>
      </c>
      <c r="H50" s="463"/>
      <c r="I50" s="1"/>
      <c r="J50" s="1"/>
    </row>
    <row r="51" spans="1:10" ht="20.5" customHeight="1">
      <c r="A51" s="454"/>
      <c r="B51" s="30" t="s">
        <v>100</v>
      </c>
      <c r="C51" s="446">
        <v>0</v>
      </c>
      <c r="D51" s="447"/>
      <c r="E51" s="446">
        <v>0</v>
      </c>
      <c r="F51" s="447"/>
      <c r="G51" s="446">
        <v>0</v>
      </c>
      <c r="H51" s="447"/>
      <c r="I51" s="1"/>
      <c r="J51" s="1"/>
    </row>
    <row r="52" spans="1:10" ht="20.5" customHeight="1">
      <c r="A52" s="454"/>
      <c r="B52" s="30" t="s">
        <v>101</v>
      </c>
      <c r="C52" s="446">
        <v>0</v>
      </c>
      <c r="D52" s="447"/>
      <c r="E52" s="446">
        <v>0</v>
      </c>
      <c r="F52" s="447"/>
      <c r="G52" s="446">
        <v>0</v>
      </c>
      <c r="H52" s="447"/>
      <c r="I52" s="1"/>
      <c r="J52" s="1"/>
    </row>
    <row r="53" spans="1:10" ht="20.5" customHeight="1" thickBot="1">
      <c r="A53" s="455"/>
      <c r="B53" s="28" t="s">
        <v>102</v>
      </c>
      <c r="C53" s="417">
        <v>0</v>
      </c>
      <c r="D53" s="418"/>
      <c r="E53" s="417">
        <v>0</v>
      </c>
      <c r="F53" s="418"/>
      <c r="G53" s="419" t="s">
        <v>103</v>
      </c>
      <c r="H53" s="420"/>
      <c r="I53" s="1"/>
      <c r="J53" s="1"/>
    </row>
    <row r="54" spans="1:10" ht="30.75" customHeight="1">
      <c r="A54" s="436" t="s">
        <v>104</v>
      </c>
      <c r="B54" s="437"/>
      <c r="C54" s="78" t="s">
        <v>105</v>
      </c>
      <c r="D54" s="440" t="s">
        <v>106</v>
      </c>
      <c r="E54" s="440"/>
      <c r="F54" s="440"/>
      <c r="G54" s="440"/>
      <c r="H54" s="441"/>
      <c r="I54" s="1"/>
      <c r="J54" s="1"/>
    </row>
    <row r="55" spans="1:10" ht="30.75" customHeight="1" thickBot="1">
      <c r="A55" s="438"/>
      <c r="B55" s="439"/>
      <c r="C55" s="79" t="s">
        <v>107</v>
      </c>
      <c r="D55" s="442" t="s">
        <v>108</v>
      </c>
      <c r="E55" s="442"/>
      <c r="F55" s="442"/>
      <c r="G55" s="442"/>
      <c r="H55" s="443"/>
      <c r="I55" s="1"/>
      <c r="J55" s="1"/>
    </row>
    <row r="56" spans="1:10" ht="28.9" customHeight="1">
      <c r="A56" s="421" t="s">
        <v>109</v>
      </c>
      <c r="B56" s="444"/>
      <c r="C56" s="316" t="s">
        <v>110</v>
      </c>
      <c r="D56" s="80" t="s">
        <v>2</v>
      </c>
      <c r="E56" s="316" t="s">
        <v>110</v>
      </c>
      <c r="F56" s="80" t="s">
        <v>2</v>
      </c>
      <c r="G56" s="316" t="s">
        <v>110</v>
      </c>
      <c r="H56" s="80" t="s">
        <v>2</v>
      </c>
      <c r="I56" s="1"/>
      <c r="J56" s="1"/>
    </row>
    <row r="57" spans="1:10" ht="28.9" customHeight="1">
      <c r="A57" s="423"/>
      <c r="B57" s="445"/>
      <c r="C57" s="77" t="s">
        <v>111</v>
      </c>
      <c r="D57" s="81">
        <v>0</v>
      </c>
      <c r="E57" s="77" t="s">
        <v>111</v>
      </c>
      <c r="F57" s="82">
        <v>0</v>
      </c>
      <c r="G57" s="77" t="s">
        <v>111</v>
      </c>
      <c r="H57" s="81">
        <v>0</v>
      </c>
      <c r="I57" s="1"/>
      <c r="J57" s="1"/>
    </row>
    <row r="58" spans="1:10" ht="28.9" customHeight="1" thickBot="1">
      <c r="A58" s="423"/>
      <c r="B58" s="445"/>
      <c r="C58" s="70" t="s">
        <v>112</v>
      </c>
      <c r="D58" s="66">
        <v>0</v>
      </c>
      <c r="E58" s="70" t="s">
        <v>112</v>
      </c>
      <c r="F58" s="67">
        <v>0</v>
      </c>
      <c r="G58" s="70" t="s">
        <v>112</v>
      </c>
      <c r="H58" s="66">
        <v>0</v>
      </c>
    </row>
    <row r="59" spans="1:10">
      <c r="A59" s="421" t="s">
        <v>113</v>
      </c>
      <c r="B59" s="422"/>
      <c r="C59" s="433"/>
      <c r="D59" s="428"/>
      <c r="E59" s="427"/>
      <c r="F59" s="428"/>
      <c r="G59" s="427"/>
      <c r="H59" s="428"/>
    </row>
    <row r="60" spans="1:10">
      <c r="A60" s="423"/>
      <c r="B60" s="424"/>
      <c r="C60" s="434"/>
      <c r="D60" s="430"/>
      <c r="E60" s="429"/>
      <c r="F60" s="430"/>
      <c r="G60" s="429"/>
      <c r="H60" s="430"/>
    </row>
    <row r="61" spans="1:10">
      <c r="A61" s="423"/>
      <c r="B61" s="424"/>
      <c r="C61" s="434"/>
      <c r="D61" s="430"/>
      <c r="E61" s="429"/>
      <c r="F61" s="430"/>
      <c r="G61" s="429"/>
      <c r="H61" s="430"/>
    </row>
    <row r="62" spans="1:10" ht="13.5" thickBot="1">
      <c r="A62" s="425"/>
      <c r="B62" s="426"/>
      <c r="C62" s="435"/>
      <c r="D62" s="432"/>
      <c r="E62" s="431"/>
      <c r="F62" s="432"/>
      <c r="G62" s="431"/>
      <c r="H62" s="432"/>
    </row>
    <row r="63" spans="1:10">
      <c r="A63" s="416" t="s">
        <v>114</v>
      </c>
      <c r="B63" s="416"/>
      <c r="C63" s="416"/>
      <c r="D63" s="416"/>
      <c r="E63" s="416"/>
      <c r="F63" s="416"/>
      <c r="G63" s="416"/>
      <c r="H63" s="416"/>
    </row>
    <row r="76" spans="6:6">
      <c r="F76" s="1"/>
    </row>
  </sheetData>
  <sheetProtection formatCells="0" formatColumns="0" formatRows="0"/>
  <mergeCells count="85">
    <mergeCell ref="A2:H2"/>
    <mergeCell ref="A3:H3"/>
    <mergeCell ref="G4:H4"/>
    <mergeCell ref="B5:E5"/>
    <mergeCell ref="G5:H5"/>
    <mergeCell ref="B4:E4"/>
    <mergeCell ref="A17:A22"/>
    <mergeCell ref="A23:A26"/>
    <mergeCell ref="B26:H26"/>
    <mergeCell ref="F8:F9"/>
    <mergeCell ref="G8:H9"/>
    <mergeCell ref="B10:H10"/>
    <mergeCell ref="A11:A16"/>
    <mergeCell ref="B11:H16"/>
    <mergeCell ref="B17:H22"/>
    <mergeCell ref="B23:H25"/>
    <mergeCell ref="A6:A9"/>
    <mergeCell ref="B7:E9"/>
    <mergeCell ref="F6:F7"/>
    <mergeCell ref="G6:H7"/>
    <mergeCell ref="B6:E6"/>
    <mergeCell ref="A27:A29"/>
    <mergeCell ref="B29:H29"/>
    <mergeCell ref="A30:A36"/>
    <mergeCell ref="B36:H36"/>
    <mergeCell ref="B27:H28"/>
    <mergeCell ref="B30:H35"/>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42:A43"/>
    <mergeCell ref="B42:C42"/>
    <mergeCell ref="E42:F42"/>
    <mergeCell ref="G42:H42"/>
    <mergeCell ref="B43:C43"/>
    <mergeCell ref="E43:F43"/>
    <mergeCell ref="G43:H43"/>
    <mergeCell ref="A44:A45"/>
    <mergeCell ref="B44:C44"/>
    <mergeCell ref="E44:F44"/>
    <mergeCell ref="G44:H44"/>
    <mergeCell ref="B45:C45"/>
    <mergeCell ref="E45:F45"/>
    <mergeCell ref="G45:H4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63:H63"/>
    <mergeCell ref="C53:D53"/>
    <mergeCell ref="E53:F53"/>
    <mergeCell ref="G53:H53"/>
    <mergeCell ref="A59:B62"/>
    <mergeCell ref="G59:H62"/>
    <mergeCell ref="E59:F62"/>
    <mergeCell ref="C59:D62"/>
    <mergeCell ref="A54:B55"/>
    <mergeCell ref="D54:H54"/>
    <mergeCell ref="D55:H55"/>
    <mergeCell ref="A56:B58"/>
  </mergeCells>
  <phoneticPr fontId="7"/>
  <pageMargins left="0.25" right="0.25" top="0.75" bottom="0.75" header="0.3" footer="0.3"/>
  <pageSetup paperSize="9" scale="5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94"/>
  <sheetViews>
    <sheetView showGridLines="0" view="pageBreakPreview" zoomScale="70" zoomScaleNormal="70" zoomScaleSheetLayoutView="70" zoomScalePageLayoutView="55" workbookViewId="0">
      <selection activeCell="E4" sqref="E4"/>
    </sheetView>
  </sheetViews>
  <sheetFormatPr defaultColWidth="9" defaultRowHeight="13"/>
  <cols>
    <col min="1" max="1" width="2" style="87" customWidth="1"/>
    <col min="2" max="2" width="5.7265625" style="87" customWidth="1"/>
    <col min="3" max="4" width="6.1796875" style="87" customWidth="1"/>
    <col min="5" max="5" width="69.1796875" style="87" customWidth="1"/>
    <col min="6" max="6" width="8.54296875" style="87" customWidth="1"/>
    <col min="7" max="7" width="15.81640625" style="88" bestFit="1" customWidth="1"/>
    <col min="8" max="8" width="7.81640625" style="89" customWidth="1"/>
    <col min="9" max="9" width="6.26953125" style="90" customWidth="1"/>
    <col min="10" max="10" width="5.26953125" style="87" bestFit="1" customWidth="1"/>
    <col min="11" max="11" width="7.453125" style="90" customWidth="1"/>
    <col min="12" max="12" width="16.7265625" style="87" customWidth="1"/>
    <col min="13" max="13" width="15.453125" style="87" customWidth="1"/>
    <col min="14" max="14" width="15.7265625" style="87" customWidth="1"/>
    <col min="15" max="15" width="9" style="87"/>
    <col min="16" max="16" width="11.7265625" style="87" bestFit="1" customWidth="1"/>
    <col min="17" max="17" width="27.81640625" style="87" customWidth="1"/>
    <col min="18" max="18" width="22.26953125" style="87" customWidth="1"/>
    <col min="19" max="16384" width="9" style="87"/>
  </cols>
  <sheetData>
    <row r="1" spans="1:17">
      <c r="A1" s="87" t="s">
        <v>23</v>
      </c>
      <c r="K1" s="87"/>
      <c r="N1" s="177" t="s">
        <v>115</v>
      </c>
    </row>
    <row r="2" spans="1:17" ht="15.5">
      <c r="A2" s="91"/>
      <c r="B2" s="534" t="s">
        <v>116</v>
      </c>
      <c r="C2" s="534"/>
      <c r="D2" s="534"/>
      <c r="E2" s="534"/>
      <c r="F2" s="534"/>
      <c r="G2" s="534"/>
      <c r="H2" s="534"/>
      <c r="I2" s="534"/>
      <c r="J2" s="534"/>
      <c r="K2" s="534"/>
      <c r="L2" s="534"/>
      <c r="M2" s="534"/>
      <c r="N2" s="534"/>
    </row>
    <row r="3" spans="1:17">
      <c r="B3" s="541"/>
      <c r="C3" s="541"/>
      <c r="D3" s="541"/>
      <c r="E3" s="541"/>
      <c r="F3" s="541"/>
      <c r="G3" s="541"/>
      <c r="H3" s="541"/>
      <c r="I3" s="541"/>
      <c r="J3" s="541"/>
      <c r="K3" s="541"/>
      <c r="L3" s="541"/>
      <c r="M3" s="541"/>
      <c r="N3" s="541"/>
      <c r="Q3" s="178" t="s">
        <v>117</v>
      </c>
    </row>
    <row r="4" spans="1:17">
      <c r="B4" s="92" t="s">
        <v>118</v>
      </c>
      <c r="C4" s="92"/>
      <c r="D4" s="92"/>
      <c r="G4" s="93"/>
      <c r="H4" s="94"/>
      <c r="I4" s="95"/>
      <c r="J4" s="96"/>
      <c r="K4" s="97" t="s">
        <v>119</v>
      </c>
      <c r="L4" s="92"/>
      <c r="M4" s="92"/>
      <c r="N4" s="92"/>
      <c r="Q4" s="178"/>
    </row>
    <row r="5" spans="1:17" ht="13.5" thickBot="1">
      <c r="B5" s="92"/>
      <c r="C5" s="92"/>
      <c r="D5" s="92"/>
      <c r="E5" s="98"/>
      <c r="F5" s="98"/>
      <c r="G5" s="93"/>
      <c r="H5" s="94"/>
      <c r="I5" s="95"/>
      <c r="J5" s="96"/>
      <c r="K5" s="95" t="s">
        <v>120</v>
      </c>
      <c r="L5" s="92"/>
      <c r="M5" s="92"/>
      <c r="N5" s="92"/>
    </row>
    <row r="6" spans="1:17" ht="33.75" customHeight="1" thickBot="1">
      <c r="B6" s="542" t="s">
        <v>121</v>
      </c>
      <c r="C6" s="543"/>
      <c r="D6" s="195" t="s">
        <v>122</v>
      </c>
      <c r="E6" s="196" t="s">
        <v>123</v>
      </c>
      <c r="F6" s="197" t="s">
        <v>124</v>
      </c>
      <c r="G6" s="198" t="s">
        <v>125</v>
      </c>
      <c r="H6" s="199" t="s">
        <v>126</v>
      </c>
      <c r="I6" s="205" t="s">
        <v>127</v>
      </c>
      <c r="J6" s="200" t="s">
        <v>128</v>
      </c>
      <c r="K6" s="201" t="s">
        <v>129</v>
      </c>
      <c r="L6" s="202" t="s">
        <v>130</v>
      </c>
      <c r="M6" s="203" t="s">
        <v>131</v>
      </c>
      <c r="N6" s="204" t="s">
        <v>132</v>
      </c>
    </row>
    <row r="7" spans="1:17" ht="13.5" customHeight="1">
      <c r="B7" s="544" t="s">
        <v>133</v>
      </c>
      <c r="C7" s="544" t="s">
        <v>134</v>
      </c>
      <c r="D7" s="99">
        <v>1</v>
      </c>
      <c r="E7" s="189" t="s">
        <v>135</v>
      </c>
      <c r="F7" s="100" t="s">
        <v>136</v>
      </c>
      <c r="G7" s="180">
        <v>15000000</v>
      </c>
      <c r="H7" s="101">
        <v>1</v>
      </c>
      <c r="I7" s="149">
        <v>1</v>
      </c>
      <c r="J7" s="181"/>
      <c r="K7" s="150" t="s">
        <v>137</v>
      </c>
      <c r="L7" s="102">
        <f>ROUNDDOWN(G7*H7*I7,0)</f>
        <v>15000000</v>
      </c>
      <c r="M7" s="103">
        <f>IF(K7="*",0,L7*0.1)</f>
        <v>0</v>
      </c>
      <c r="N7" s="547">
        <f>L19+M19</f>
        <v>37000000</v>
      </c>
    </row>
    <row r="8" spans="1:17">
      <c r="B8" s="545"/>
      <c r="C8" s="545"/>
      <c r="D8" s="104">
        <v>2</v>
      </c>
      <c r="E8" s="116" t="s">
        <v>138</v>
      </c>
      <c r="F8" s="100" t="s">
        <v>136</v>
      </c>
      <c r="G8" s="182">
        <v>22000000</v>
      </c>
      <c r="H8" s="101">
        <v>1</v>
      </c>
      <c r="I8" s="118">
        <v>1</v>
      </c>
      <c r="J8" s="183"/>
      <c r="K8" s="152" t="s">
        <v>117</v>
      </c>
      <c r="L8" s="102">
        <f t="shared" ref="L8:L18" si="0">ROUNDDOWN(G8*H8*I8,0)</f>
        <v>22000000</v>
      </c>
      <c r="M8" s="103">
        <f t="shared" ref="M8:M18" si="1">IF(K8="*",0,L8*0.1)</f>
        <v>0</v>
      </c>
      <c r="N8" s="547"/>
    </row>
    <row r="9" spans="1:17">
      <c r="B9" s="545"/>
      <c r="C9" s="545"/>
      <c r="D9" s="104"/>
      <c r="E9" s="162"/>
      <c r="F9" s="162"/>
      <c r="G9" s="163"/>
      <c r="H9" s="169"/>
      <c r="I9" s="118"/>
      <c r="J9" s="183"/>
      <c r="K9" s="152"/>
      <c r="L9" s="102">
        <f>ROUNDDOWN(G9*H9*I9,0)</f>
        <v>0</v>
      </c>
      <c r="M9" s="103">
        <f t="shared" si="1"/>
        <v>0</v>
      </c>
      <c r="N9" s="547"/>
    </row>
    <row r="10" spans="1:17">
      <c r="B10" s="545"/>
      <c r="C10" s="545"/>
      <c r="D10" s="104"/>
      <c r="E10" s="162"/>
      <c r="F10" s="162"/>
      <c r="G10" s="163"/>
      <c r="H10" s="169"/>
      <c r="I10" s="118"/>
      <c r="J10" s="183"/>
      <c r="K10" s="152"/>
      <c r="L10" s="102">
        <f t="shared" si="0"/>
        <v>0</v>
      </c>
      <c r="M10" s="103">
        <f t="shared" si="1"/>
        <v>0</v>
      </c>
      <c r="N10" s="547"/>
    </row>
    <row r="11" spans="1:17">
      <c r="B11" s="545"/>
      <c r="C11" s="545"/>
      <c r="D11" s="104"/>
      <c r="E11" s="162"/>
      <c r="F11" s="162"/>
      <c r="G11" s="163"/>
      <c r="H11" s="169"/>
      <c r="I11" s="118"/>
      <c r="J11" s="183"/>
      <c r="K11" s="152"/>
      <c r="L11" s="102">
        <f t="shared" si="0"/>
        <v>0</v>
      </c>
      <c r="M11" s="103">
        <f t="shared" si="1"/>
        <v>0</v>
      </c>
      <c r="N11" s="547"/>
    </row>
    <row r="12" spans="1:17">
      <c r="B12" s="545"/>
      <c r="C12" s="545"/>
      <c r="D12" s="104"/>
      <c r="E12" s="162"/>
      <c r="F12" s="162"/>
      <c r="G12" s="163"/>
      <c r="H12" s="169"/>
      <c r="I12" s="118"/>
      <c r="J12" s="183"/>
      <c r="K12" s="152"/>
      <c r="L12" s="102">
        <f t="shared" si="0"/>
        <v>0</v>
      </c>
      <c r="M12" s="103">
        <f t="shared" si="1"/>
        <v>0</v>
      </c>
      <c r="N12" s="547"/>
    </row>
    <row r="13" spans="1:17">
      <c r="B13" s="545"/>
      <c r="C13" s="545"/>
      <c r="D13" s="104"/>
      <c r="E13" s="162"/>
      <c r="F13" s="162"/>
      <c r="G13" s="163"/>
      <c r="H13" s="169"/>
      <c r="I13" s="118"/>
      <c r="J13" s="183"/>
      <c r="K13" s="152"/>
      <c r="L13" s="102">
        <f t="shared" si="0"/>
        <v>0</v>
      </c>
      <c r="M13" s="103">
        <f t="shared" si="1"/>
        <v>0</v>
      </c>
      <c r="N13" s="547"/>
    </row>
    <row r="14" spans="1:17">
      <c r="B14" s="545"/>
      <c r="C14" s="545"/>
      <c r="D14" s="104"/>
      <c r="E14" s="175"/>
      <c r="F14" s="175"/>
      <c r="G14" s="163"/>
      <c r="H14" s="169"/>
      <c r="I14" s="118"/>
      <c r="J14" s="183"/>
      <c r="K14" s="152"/>
      <c r="L14" s="102">
        <f t="shared" si="0"/>
        <v>0</v>
      </c>
      <c r="M14" s="103">
        <f t="shared" si="1"/>
        <v>0</v>
      </c>
      <c r="N14" s="547"/>
    </row>
    <row r="15" spans="1:17">
      <c r="B15" s="545"/>
      <c r="C15" s="545"/>
      <c r="D15" s="104"/>
      <c r="E15" s="175"/>
      <c r="F15" s="175"/>
      <c r="G15" s="163"/>
      <c r="H15" s="169"/>
      <c r="I15" s="118"/>
      <c r="J15" s="183"/>
      <c r="K15" s="152"/>
      <c r="L15" s="102">
        <f t="shared" si="0"/>
        <v>0</v>
      </c>
      <c r="M15" s="103">
        <f t="shared" si="1"/>
        <v>0</v>
      </c>
      <c r="N15" s="547"/>
    </row>
    <row r="16" spans="1:17">
      <c r="B16" s="545"/>
      <c r="C16" s="545"/>
      <c r="D16" s="104"/>
      <c r="E16" s="175"/>
      <c r="F16" s="175"/>
      <c r="G16" s="163"/>
      <c r="H16" s="169"/>
      <c r="I16" s="118"/>
      <c r="J16" s="183"/>
      <c r="K16" s="152"/>
      <c r="L16" s="102">
        <f t="shared" si="0"/>
        <v>0</v>
      </c>
      <c r="M16" s="103">
        <f t="shared" si="1"/>
        <v>0</v>
      </c>
      <c r="N16" s="547"/>
    </row>
    <row r="17" spans="2:14">
      <c r="B17" s="545"/>
      <c r="C17" s="545"/>
      <c r="D17" s="104"/>
      <c r="E17" s="175"/>
      <c r="F17" s="175"/>
      <c r="G17" s="163"/>
      <c r="H17" s="169"/>
      <c r="I17" s="118"/>
      <c r="J17" s="183"/>
      <c r="K17" s="152"/>
      <c r="L17" s="102">
        <f t="shared" si="0"/>
        <v>0</v>
      </c>
      <c r="M17" s="103">
        <f t="shared" si="1"/>
        <v>0</v>
      </c>
      <c r="N17" s="547"/>
    </row>
    <row r="18" spans="2:14" ht="13.5" thickBot="1">
      <c r="B18" s="545"/>
      <c r="C18" s="545"/>
      <c r="D18" s="106"/>
      <c r="E18" s="164"/>
      <c r="F18" s="164"/>
      <c r="G18" s="165"/>
      <c r="H18" s="176"/>
      <c r="I18" s="156"/>
      <c r="J18" s="184"/>
      <c r="K18" s="157"/>
      <c r="L18" s="108">
        <f t="shared" si="0"/>
        <v>0</v>
      </c>
      <c r="M18" s="103">
        <f t="shared" si="1"/>
        <v>0</v>
      </c>
      <c r="N18" s="547"/>
    </row>
    <row r="19" spans="2:14" ht="14" thickTop="1" thickBot="1">
      <c r="B19" s="545"/>
      <c r="C19" s="546"/>
      <c r="D19" s="109"/>
      <c r="E19" s="158"/>
      <c r="F19" s="158"/>
      <c r="G19" s="159"/>
      <c r="H19" s="160"/>
      <c r="I19" s="161"/>
      <c r="J19" s="158"/>
      <c r="K19" s="158"/>
      <c r="L19" s="114">
        <f>SUM(L7:L18)</f>
        <v>37000000</v>
      </c>
      <c r="M19" s="115">
        <f>SUM(M7:M18)</f>
        <v>0</v>
      </c>
      <c r="N19" s="548"/>
    </row>
    <row r="20" spans="2:14" ht="13.5" customHeight="1">
      <c r="B20" s="545"/>
      <c r="C20" s="545" t="s">
        <v>139</v>
      </c>
      <c r="D20" s="99"/>
      <c r="E20" s="194" t="s">
        <v>140</v>
      </c>
      <c r="F20" s="146" t="s">
        <v>15</v>
      </c>
      <c r="G20" s="147">
        <v>200000</v>
      </c>
      <c r="H20" s="148">
        <v>1</v>
      </c>
      <c r="I20" s="149">
        <v>1</v>
      </c>
      <c r="J20" s="181"/>
      <c r="K20" s="150"/>
      <c r="L20" s="102">
        <f>ROUNDDOWN(G20*H20*I20,0)</f>
        <v>200000</v>
      </c>
      <c r="M20" s="103">
        <f>IF(K20="*",0,L20*0.1)</f>
        <v>20000</v>
      </c>
      <c r="N20" s="547">
        <f>L32+M32</f>
        <v>1100000</v>
      </c>
    </row>
    <row r="21" spans="2:14">
      <c r="B21" s="545"/>
      <c r="C21" s="545"/>
      <c r="D21" s="104"/>
      <c r="E21" s="162" t="s">
        <v>140</v>
      </c>
      <c r="F21" s="100" t="s">
        <v>15</v>
      </c>
      <c r="G21" s="163">
        <v>800000</v>
      </c>
      <c r="H21" s="128">
        <v>1</v>
      </c>
      <c r="I21" s="118">
        <v>1</v>
      </c>
      <c r="J21" s="183"/>
      <c r="K21" s="152"/>
      <c r="L21" s="102">
        <f>ROUNDDOWN(G21*H21*I21,0)</f>
        <v>800000</v>
      </c>
      <c r="M21" s="103">
        <f t="shared" ref="M21:M31" si="2">IF(K21="*",0,L21*0.1)</f>
        <v>80000</v>
      </c>
      <c r="N21" s="547"/>
    </row>
    <row r="22" spans="2:14">
      <c r="B22" s="545"/>
      <c r="C22" s="545"/>
      <c r="D22" s="104"/>
      <c r="E22" s="162"/>
      <c r="F22" s="162"/>
      <c r="G22" s="163"/>
      <c r="H22" s="169"/>
      <c r="I22" s="118"/>
      <c r="J22" s="183"/>
      <c r="K22" s="152"/>
      <c r="L22" s="102">
        <f>ROUNDDOWN(G22*H22*I22,0)</f>
        <v>0</v>
      </c>
      <c r="M22" s="103">
        <f t="shared" si="2"/>
        <v>0</v>
      </c>
      <c r="N22" s="547"/>
    </row>
    <row r="23" spans="2:14">
      <c r="B23" s="545"/>
      <c r="C23" s="545"/>
      <c r="D23" s="104"/>
      <c r="E23" s="162"/>
      <c r="F23" s="162"/>
      <c r="G23" s="163"/>
      <c r="H23" s="169"/>
      <c r="I23" s="118"/>
      <c r="J23" s="183"/>
      <c r="K23" s="152"/>
      <c r="L23" s="102">
        <f t="shared" ref="L23:L31" si="3">ROUNDDOWN(G23*H23*I23,0)</f>
        <v>0</v>
      </c>
      <c r="M23" s="103">
        <f t="shared" si="2"/>
        <v>0</v>
      </c>
      <c r="N23" s="547"/>
    </row>
    <row r="24" spans="2:14">
      <c r="B24" s="545"/>
      <c r="C24" s="545"/>
      <c r="D24" s="104"/>
      <c r="E24" s="162"/>
      <c r="F24" s="162"/>
      <c r="G24" s="163"/>
      <c r="H24" s="169"/>
      <c r="I24" s="118"/>
      <c r="J24" s="183"/>
      <c r="K24" s="152"/>
      <c r="L24" s="102">
        <f t="shared" si="3"/>
        <v>0</v>
      </c>
      <c r="M24" s="103">
        <f t="shared" si="2"/>
        <v>0</v>
      </c>
      <c r="N24" s="547"/>
    </row>
    <row r="25" spans="2:14">
      <c r="B25" s="545"/>
      <c r="C25" s="545"/>
      <c r="D25" s="104"/>
      <c r="E25" s="162"/>
      <c r="F25" s="162"/>
      <c r="G25" s="163"/>
      <c r="H25" s="169"/>
      <c r="I25" s="118"/>
      <c r="J25" s="183"/>
      <c r="K25" s="152"/>
      <c r="L25" s="102">
        <f t="shared" si="3"/>
        <v>0</v>
      </c>
      <c r="M25" s="103">
        <f t="shared" si="2"/>
        <v>0</v>
      </c>
      <c r="N25" s="547"/>
    </row>
    <row r="26" spans="2:14">
      <c r="B26" s="545"/>
      <c r="C26" s="545"/>
      <c r="D26" s="104"/>
      <c r="E26" s="162"/>
      <c r="F26" s="162"/>
      <c r="G26" s="163"/>
      <c r="H26" s="169"/>
      <c r="I26" s="118"/>
      <c r="J26" s="183"/>
      <c r="K26" s="152"/>
      <c r="L26" s="102">
        <f t="shared" si="3"/>
        <v>0</v>
      </c>
      <c r="M26" s="103">
        <f t="shared" si="2"/>
        <v>0</v>
      </c>
      <c r="N26" s="547"/>
    </row>
    <row r="27" spans="2:14">
      <c r="B27" s="545"/>
      <c r="C27" s="545"/>
      <c r="D27" s="104"/>
      <c r="E27" s="175"/>
      <c r="F27" s="175"/>
      <c r="G27" s="163"/>
      <c r="H27" s="169"/>
      <c r="I27" s="118"/>
      <c r="J27" s="183"/>
      <c r="K27" s="152"/>
      <c r="L27" s="102">
        <f t="shared" si="3"/>
        <v>0</v>
      </c>
      <c r="M27" s="103">
        <f t="shared" si="2"/>
        <v>0</v>
      </c>
      <c r="N27" s="547"/>
    </row>
    <row r="28" spans="2:14">
      <c r="B28" s="545"/>
      <c r="C28" s="545"/>
      <c r="D28" s="104"/>
      <c r="E28" s="175"/>
      <c r="F28" s="175"/>
      <c r="G28" s="163"/>
      <c r="H28" s="169"/>
      <c r="I28" s="118"/>
      <c r="J28" s="183"/>
      <c r="K28" s="152"/>
      <c r="L28" s="102">
        <f t="shared" si="3"/>
        <v>0</v>
      </c>
      <c r="M28" s="103">
        <f t="shared" si="2"/>
        <v>0</v>
      </c>
      <c r="N28" s="547"/>
    </row>
    <row r="29" spans="2:14">
      <c r="B29" s="545"/>
      <c r="C29" s="545"/>
      <c r="D29" s="104"/>
      <c r="E29" s="175"/>
      <c r="F29" s="175"/>
      <c r="G29" s="163"/>
      <c r="H29" s="169"/>
      <c r="I29" s="118"/>
      <c r="J29" s="183"/>
      <c r="K29" s="152"/>
      <c r="L29" s="102">
        <f t="shared" si="3"/>
        <v>0</v>
      </c>
      <c r="M29" s="103">
        <f t="shared" si="2"/>
        <v>0</v>
      </c>
      <c r="N29" s="547"/>
    </row>
    <row r="30" spans="2:14">
      <c r="B30" s="545"/>
      <c r="C30" s="545"/>
      <c r="D30" s="104"/>
      <c r="E30" s="175"/>
      <c r="F30" s="175"/>
      <c r="G30" s="163"/>
      <c r="H30" s="169"/>
      <c r="I30" s="118"/>
      <c r="J30" s="183"/>
      <c r="K30" s="152"/>
      <c r="L30" s="102">
        <f t="shared" si="3"/>
        <v>0</v>
      </c>
      <c r="M30" s="103">
        <f t="shared" si="2"/>
        <v>0</v>
      </c>
      <c r="N30" s="547"/>
    </row>
    <row r="31" spans="2:14" ht="13.5" thickBot="1">
      <c r="B31" s="545"/>
      <c r="C31" s="545"/>
      <c r="D31" s="106"/>
      <c r="E31" s="164"/>
      <c r="F31" s="164"/>
      <c r="G31" s="165"/>
      <c r="H31" s="176"/>
      <c r="I31" s="156"/>
      <c r="J31" s="184"/>
      <c r="K31" s="157"/>
      <c r="L31" s="108">
        <f t="shared" si="3"/>
        <v>0</v>
      </c>
      <c r="M31" s="103">
        <f t="shared" si="2"/>
        <v>0</v>
      </c>
      <c r="N31" s="547"/>
    </row>
    <row r="32" spans="2:14" ht="14" thickTop="1" thickBot="1">
      <c r="B32" s="545"/>
      <c r="C32" s="545"/>
      <c r="D32" s="109"/>
      <c r="E32" s="158"/>
      <c r="F32" s="158"/>
      <c r="G32" s="159"/>
      <c r="H32" s="160"/>
      <c r="I32" s="161"/>
      <c r="J32" s="158"/>
      <c r="K32" s="158"/>
      <c r="L32" s="114">
        <f>SUM(L20:L31)</f>
        <v>1000000</v>
      </c>
      <c r="M32" s="115">
        <f>SUM(M20:M31)</f>
        <v>100000</v>
      </c>
      <c r="N32" s="548"/>
    </row>
    <row r="33" spans="2:14" ht="14.25" customHeight="1">
      <c r="B33" s="545"/>
      <c r="C33" s="544" t="s">
        <v>141</v>
      </c>
      <c r="D33" s="549" t="s">
        <v>142</v>
      </c>
      <c r="E33" s="550"/>
      <c r="F33" s="550"/>
      <c r="G33" s="550"/>
      <c r="H33" s="550"/>
      <c r="I33" s="550"/>
      <c r="J33" s="550"/>
      <c r="K33" s="550"/>
      <c r="L33" s="550"/>
      <c r="M33" s="551"/>
      <c r="N33" s="555">
        <f>L49+M49</f>
        <v>645455</v>
      </c>
    </row>
    <row r="34" spans="2:14">
      <c r="B34" s="545"/>
      <c r="C34" s="545"/>
      <c r="D34" s="104">
        <v>3</v>
      </c>
      <c r="E34" s="116" t="s">
        <v>143</v>
      </c>
      <c r="F34" s="100" t="s">
        <v>15</v>
      </c>
      <c r="G34" s="117">
        <v>100000</v>
      </c>
      <c r="H34" s="101">
        <v>1</v>
      </c>
      <c r="I34" s="118">
        <v>2</v>
      </c>
      <c r="J34" s="185"/>
      <c r="K34" s="168" t="s">
        <v>137</v>
      </c>
      <c r="L34" s="102">
        <f>ROUNDDOWN(G34*H34*I34,0)</f>
        <v>200000</v>
      </c>
      <c r="M34" s="103">
        <f t="shared" ref="M34:M40" si="4">IF(K34="*",0,L34*0.1)</f>
        <v>0</v>
      </c>
      <c r="N34" s="556"/>
    </row>
    <row r="35" spans="2:14">
      <c r="B35" s="545"/>
      <c r="C35" s="545"/>
      <c r="D35" s="104">
        <v>3</v>
      </c>
      <c r="E35" s="116" t="s">
        <v>144</v>
      </c>
      <c r="F35" s="100" t="s">
        <v>15</v>
      </c>
      <c r="G35" s="117">
        <v>2950</v>
      </c>
      <c r="H35" s="101">
        <v>1</v>
      </c>
      <c r="I35" s="118">
        <v>2</v>
      </c>
      <c r="J35" s="183"/>
      <c r="K35" s="152"/>
      <c r="L35" s="102">
        <f t="shared" ref="L35:L40" si="5">ROUNDDOWN(G35*H35*I35,0)</f>
        <v>5900</v>
      </c>
      <c r="M35" s="103">
        <f t="shared" si="4"/>
        <v>590</v>
      </c>
      <c r="N35" s="556"/>
    </row>
    <row r="36" spans="2:14">
      <c r="B36" s="545"/>
      <c r="C36" s="545"/>
      <c r="D36" s="104">
        <v>4</v>
      </c>
      <c r="E36" s="116" t="s">
        <v>145</v>
      </c>
      <c r="F36" s="100" t="s">
        <v>15</v>
      </c>
      <c r="G36" s="117">
        <v>100000</v>
      </c>
      <c r="H36" s="101">
        <v>1</v>
      </c>
      <c r="I36" s="118">
        <v>1</v>
      </c>
      <c r="J36" s="183"/>
      <c r="K36" s="152" t="s">
        <v>137</v>
      </c>
      <c r="L36" s="102">
        <f t="shared" si="5"/>
        <v>100000</v>
      </c>
      <c r="M36" s="103">
        <f t="shared" si="4"/>
        <v>0</v>
      </c>
      <c r="N36" s="556"/>
    </row>
    <row r="37" spans="2:14">
      <c r="B37" s="545"/>
      <c r="C37" s="545"/>
      <c r="D37" s="104">
        <v>4</v>
      </c>
      <c r="E37" s="116" t="s">
        <v>146</v>
      </c>
      <c r="F37" s="100" t="s">
        <v>15</v>
      </c>
      <c r="G37" s="117">
        <v>2950</v>
      </c>
      <c r="H37" s="101">
        <v>1</v>
      </c>
      <c r="I37" s="118">
        <v>1</v>
      </c>
      <c r="J37" s="183"/>
      <c r="K37" s="152"/>
      <c r="L37" s="102">
        <f t="shared" si="5"/>
        <v>2950</v>
      </c>
      <c r="M37" s="103">
        <f t="shared" si="4"/>
        <v>295</v>
      </c>
      <c r="N37" s="556"/>
    </row>
    <row r="38" spans="2:14">
      <c r="B38" s="545"/>
      <c r="C38" s="545"/>
      <c r="D38" s="104"/>
      <c r="E38" s="162"/>
      <c r="F38" s="162"/>
      <c r="G38" s="163"/>
      <c r="H38" s="169"/>
      <c r="I38" s="118"/>
      <c r="J38" s="183"/>
      <c r="K38" s="152"/>
      <c r="L38" s="102">
        <f t="shared" si="5"/>
        <v>0</v>
      </c>
      <c r="M38" s="103">
        <f t="shared" si="4"/>
        <v>0</v>
      </c>
      <c r="N38" s="556"/>
    </row>
    <row r="39" spans="2:14">
      <c r="B39" s="545"/>
      <c r="C39" s="545"/>
      <c r="D39" s="104"/>
      <c r="E39" s="162"/>
      <c r="F39" s="162"/>
      <c r="G39" s="163"/>
      <c r="H39" s="169"/>
      <c r="I39" s="118"/>
      <c r="J39" s="183"/>
      <c r="K39" s="152"/>
      <c r="L39" s="102">
        <f t="shared" si="5"/>
        <v>0</v>
      </c>
      <c r="M39" s="103">
        <f t="shared" si="4"/>
        <v>0</v>
      </c>
      <c r="N39" s="556"/>
    </row>
    <row r="40" spans="2:14">
      <c r="B40" s="545"/>
      <c r="C40" s="545"/>
      <c r="D40" s="119"/>
      <c r="E40" s="170"/>
      <c r="F40" s="170"/>
      <c r="G40" s="171"/>
      <c r="H40" s="172"/>
      <c r="I40" s="173"/>
      <c r="J40" s="186"/>
      <c r="K40" s="174"/>
      <c r="L40" s="120">
        <f t="shared" si="5"/>
        <v>0</v>
      </c>
      <c r="M40" s="121">
        <f t="shared" si="4"/>
        <v>0</v>
      </c>
      <c r="N40" s="556"/>
    </row>
    <row r="41" spans="2:14">
      <c r="B41" s="545"/>
      <c r="C41" s="545"/>
      <c r="D41" s="552" t="s">
        <v>147</v>
      </c>
      <c r="E41" s="553"/>
      <c r="F41" s="553"/>
      <c r="G41" s="553"/>
      <c r="H41" s="553"/>
      <c r="I41" s="553"/>
      <c r="J41" s="553"/>
      <c r="K41" s="553"/>
      <c r="L41" s="553"/>
      <c r="M41" s="554"/>
      <c r="N41" s="556"/>
    </row>
    <row r="42" spans="2:14">
      <c r="B42" s="545"/>
      <c r="C42" s="545"/>
      <c r="D42" s="104">
        <v>5</v>
      </c>
      <c r="E42" s="193" t="s">
        <v>148</v>
      </c>
      <c r="F42" s="122" t="s">
        <v>15</v>
      </c>
      <c r="G42" s="187">
        <v>10900</v>
      </c>
      <c r="H42" s="123">
        <v>1</v>
      </c>
      <c r="I42" s="188">
        <v>3</v>
      </c>
      <c r="J42" s="188">
        <v>7</v>
      </c>
      <c r="K42" s="166"/>
      <c r="L42" s="124">
        <f>ROUNDDOWN(G42*H42*I42*J42,0)</f>
        <v>228900</v>
      </c>
      <c r="M42" s="125">
        <f t="shared" ref="M42:M48" si="6">IF(K42="*",0,L42*0.1)</f>
        <v>22890</v>
      </c>
      <c r="N42" s="556"/>
    </row>
    <row r="43" spans="2:14">
      <c r="B43" s="545"/>
      <c r="C43" s="545"/>
      <c r="D43" s="104">
        <v>6</v>
      </c>
      <c r="E43" s="116" t="s">
        <v>149</v>
      </c>
      <c r="F43" s="100" t="s">
        <v>15</v>
      </c>
      <c r="G43" s="182">
        <v>10900</v>
      </c>
      <c r="H43" s="101">
        <v>1</v>
      </c>
      <c r="I43" s="118">
        <v>1</v>
      </c>
      <c r="J43" s="118">
        <v>7</v>
      </c>
      <c r="K43" s="152"/>
      <c r="L43" s="124">
        <f t="shared" ref="L43:L48" si="7">ROUNDDOWN(G43*H43*I43*J43,0)</f>
        <v>76300</v>
      </c>
      <c r="M43" s="103">
        <f t="shared" si="6"/>
        <v>7630</v>
      </c>
      <c r="N43" s="556"/>
    </row>
    <row r="44" spans="2:14">
      <c r="B44" s="545"/>
      <c r="C44" s="545"/>
      <c r="D44" s="104"/>
      <c r="E44" s="162"/>
      <c r="F44" s="162"/>
      <c r="G44" s="163"/>
      <c r="H44" s="145"/>
      <c r="I44" s="118"/>
      <c r="J44" s="118"/>
      <c r="K44" s="152"/>
      <c r="L44" s="124">
        <f t="shared" si="7"/>
        <v>0</v>
      </c>
      <c r="M44" s="103">
        <f t="shared" si="6"/>
        <v>0</v>
      </c>
      <c r="N44" s="556"/>
    </row>
    <row r="45" spans="2:14">
      <c r="B45" s="545"/>
      <c r="C45" s="545"/>
      <c r="D45" s="104"/>
      <c r="E45" s="162"/>
      <c r="F45" s="162"/>
      <c r="G45" s="163"/>
      <c r="H45" s="145"/>
      <c r="I45" s="118"/>
      <c r="J45" s="118"/>
      <c r="K45" s="152"/>
      <c r="L45" s="124">
        <f t="shared" si="7"/>
        <v>0</v>
      </c>
      <c r="M45" s="103">
        <f t="shared" si="6"/>
        <v>0</v>
      </c>
      <c r="N45" s="556"/>
    </row>
    <row r="46" spans="2:14">
      <c r="B46" s="545"/>
      <c r="C46" s="545"/>
      <c r="D46" s="104"/>
      <c r="E46" s="162"/>
      <c r="F46" s="162"/>
      <c r="G46" s="163"/>
      <c r="H46" s="145"/>
      <c r="I46" s="118"/>
      <c r="J46" s="118"/>
      <c r="K46" s="152"/>
      <c r="L46" s="124">
        <f t="shared" si="7"/>
        <v>0</v>
      </c>
      <c r="M46" s="103">
        <f t="shared" si="6"/>
        <v>0</v>
      </c>
      <c r="N46" s="556"/>
    </row>
    <row r="47" spans="2:14">
      <c r="B47" s="545"/>
      <c r="C47" s="545"/>
      <c r="D47" s="104"/>
      <c r="E47" s="162"/>
      <c r="F47" s="162"/>
      <c r="G47" s="163"/>
      <c r="H47" s="145"/>
      <c r="I47" s="118"/>
      <c r="J47" s="118"/>
      <c r="K47" s="152"/>
      <c r="L47" s="124">
        <f t="shared" si="7"/>
        <v>0</v>
      </c>
      <c r="M47" s="103">
        <f t="shared" si="6"/>
        <v>0</v>
      </c>
      <c r="N47" s="556"/>
    </row>
    <row r="48" spans="2:14" ht="13.5" thickBot="1">
      <c r="B48" s="545"/>
      <c r="C48" s="545"/>
      <c r="D48" s="106"/>
      <c r="E48" s="164"/>
      <c r="F48" s="164"/>
      <c r="G48" s="165"/>
      <c r="H48" s="167"/>
      <c r="I48" s="156"/>
      <c r="J48" s="156"/>
      <c r="K48" s="157"/>
      <c r="L48" s="124">
        <f t="shared" si="7"/>
        <v>0</v>
      </c>
      <c r="M48" s="103">
        <f t="shared" si="6"/>
        <v>0</v>
      </c>
      <c r="N48" s="556"/>
    </row>
    <row r="49" spans="2:14" ht="14" thickTop="1" thickBot="1">
      <c r="B49" s="545"/>
      <c r="C49" s="546"/>
      <c r="D49" s="109"/>
      <c r="E49" s="110"/>
      <c r="F49" s="110"/>
      <c r="G49" s="111"/>
      <c r="H49" s="112"/>
      <c r="I49" s="113"/>
      <c r="J49" s="110"/>
      <c r="K49" s="110"/>
      <c r="L49" s="126">
        <f>SUM(L33:L48)</f>
        <v>614050</v>
      </c>
      <c r="M49" s="115">
        <f>SUM(M33:M48)</f>
        <v>31405</v>
      </c>
      <c r="N49" s="557"/>
    </row>
    <row r="50" spans="2:14">
      <c r="B50" s="545"/>
      <c r="C50" s="544" t="s">
        <v>150</v>
      </c>
      <c r="D50" s="99"/>
      <c r="E50" s="194"/>
      <c r="F50" s="146"/>
      <c r="G50" s="147"/>
      <c r="H50" s="148"/>
      <c r="I50" s="149"/>
      <c r="J50" s="181"/>
      <c r="K50" s="150"/>
      <c r="L50" s="127">
        <f>ROUNDDOWN(G50*H50*I50,0)</f>
        <v>0</v>
      </c>
      <c r="M50" s="103">
        <f t="shared" ref="M50:M60" si="8">IF(K50="*",0,L50*0.1)</f>
        <v>0</v>
      </c>
      <c r="N50" s="547">
        <f>L61+M61</f>
        <v>7000000</v>
      </c>
    </row>
    <row r="51" spans="2:14">
      <c r="B51" s="545"/>
      <c r="C51" s="545"/>
      <c r="D51" s="104">
        <v>7</v>
      </c>
      <c r="E51" s="162" t="s">
        <v>151</v>
      </c>
      <c r="F51" s="100" t="s">
        <v>152</v>
      </c>
      <c r="G51" s="151">
        <v>50000</v>
      </c>
      <c r="H51" s="128">
        <v>140</v>
      </c>
      <c r="I51" s="118">
        <v>1</v>
      </c>
      <c r="J51" s="183"/>
      <c r="K51" s="152" t="s">
        <v>137</v>
      </c>
      <c r="L51" s="102">
        <f t="shared" ref="L51:L58" si="9">ROUNDDOWN(G51*H51*I51,0)</f>
        <v>7000000</v>
      </c>
      <c r="M51" s="103">
        <f t="shared" si="8"/>
        <v>0</v>
      </c>
      <c r="N51" s="547"/>
    </row>
    <row r="52" spans="2:14">
      <c r="B52" s="545"/>
      <c r="C52" s="545"/>
      <c r="D52" s="104"/>
      <c r="E52" s="162"/>
      <c r="F52" s="100"/>
      <c r="G52" s="151"/>
      <c r="H52" s="128"/>
      <c r="I52" s="118"/>
      <c r="J52" s="183"/>
      <c r="K52" s="152"/>
      <c r="L52" s="102">
        <f t="shared" si="9"/>
        <v>0</v>
      </c>
      <c r="M52" s="103">
        <f t="shared" si="8"/>
        <v>0</v>
      </c>
      <c r="N52" s="547"/>
    </row>
    <row r="53" spans="2:14">
      <c r="B53" s="545"/>
      <c r="C53" s="545"/>
      <c r="D53" s="104"/>
      <c r="E53" s="162"/>
      <c r="F53" s="100"/>
      <c r="G53" s="151"/>
      <c r="H53" s="128"/>
      <c r="I53" s="118"/>
      <c r="J53" s="183"/>
      <c r="K53" s="152"/>
      <c r="L53" s="102">
        <f t="shared" si="9"/>
        <v>0</v>
      </c>
      <c r="M53" s="103">
        <f t="shared" si="8"/>
        <v>0</v>
      </c>
      <c r="N53" s="547"/>
    </row>
    <row r="54" spans="2:14">
      <c r="B54" s="545"/>
      <c r="C54" s="545"/>
      <c r="D54" s="104"/>
      <c r="E54" s="162"/>
      <c r="F54" s="100"/>
      <c r="G54" s="151"/>
      <c r="H54" s="128"/>
      <c r="I54" s="118"/>
      <c r="J54" s="183"/>
      <c r="K54" s="152"/>
      <c r="L54" s="102">
        <f t="shared" si="9"/>
        <v>0</v>
      </c>
      <c r="M54" s="103">
        <f t="shared" si="8"/>
        <v>0</v>
      </c>
      <c r="N54" s="547"/>
    </row>
    <row r="55" spans="2:14">
      <c r="B55" s="545"/>
      <c r="C55" s="545"/>
      <c r="D55" s="104"/>
      <c r="E55" s="162"/>
      <c r="F55" s="100"/>
      <c r="G55" s="151"/>
      <c r="H55" s="128"/>
      <c r="I55" s="118"/>
      <c r="J55" s="183"/>
      <c r="K55" s="152"/>
      <c r="L55" s="102">
        <f>ROUNDDOWN(G55*H55*I55,0)</f>
        <v>0</v>
      </c>
      <c r="M55" s="103">
        <f t="shared" si="8"/>
        <v>0</v>
      </c>
      <c r="N55" s="547"/>
    </row>
    <row r="56" spans="2:14">
      <c r="B56" s="545"/>
      <c r="C56" s="545"/>
      <c r="D56" s="104"/>
      <c r="E56" s="162"/>
      <c r="F56" s="100"/>
      <c r="G56" s="151"/>
      <c r="H56" s="128"/>
      <c r="I56" s="118"/>
      <c r="J56" s="183"/>
      <c r="K56" s="152"/>
      <c r="L56" s="102">
        <f t="shared" si="9"/>
        <v>0</v>
      </c>
      <c r="M56" s="103">
        <f t="shared" si="8"/>
        <v>0</v>
      </c>
      <c r="N56" s="547"/>
    </row>
    <row r="57" spans="2:14">
      <c r="B57" s="545"/>
      <c r="C57" s="545"/>
      <c r="D57" s="104"/>
      <c r="E57" s="162"/>
      <c r="F57" s="100"/>
      <c r="G57" s="151"/>
      <c r="H57" s="128"/>
      <c r="I57" s="118"/>
      <c r="J57" s="183"/>
      <c r="K57" s="152"/>
      <c r="L57" s="102">
        <f t="shared" si="9"/>
        <v>0</v>
      </c>
      <c r="M57" s="103">
        <f t="shared" si="8"/>
        <v>0</v>
      </c>
      <c r="N57" s="547"/>
    </row>
    <row r="58" spans="2:14">
      <c r="B58" s="545"/>
      <c r="C58" s="545"/>
      <c r="D58" s="104"/>
      <c r="E58" s="162"/>
      <c r="F58" s="100"/>
      <c r="G58" s="151"/>
      <c r="H58" s="128"/>
      <c r="I58" s="118"/>
      <c r="J58" s="183"/>
      <c r="K58" s="152"/>
      <c r="L58" s="102">
        <f t="shared" si="9"/>
        <v>0</v>
      </c>
      <c r="M58" s="103">
        <f t="shared" si="8"/>
        <v>0</v>
      </c>
      <c r="N58" s="547"/>
    </row>
    <row r="59" spans="2:14">
      <c r="B59" s="545"/>
      <c r="C59" s="545"/>
      <c r="D59" s="104"/>
      <c r="E59" s="162"/>
      <c r="F59" s="100"/>
      <c r="G59" s="151"/>
      <c r="H59" s="128"/>
      <c r="I59" s="118"/>
      <c r="J59" s="183"/>
      <c r="K59" s="152"/>
      <c r="L59" s="102">
        <f>ROUNDDOWN(G59*H59*I59,0)</f>
        <v>0</v>
      </c>
      <c r="M59" s="103">
        <f t="shared" si="8"/>
        <v>0</v>
      </c>
      <c r="N59" s="547"/>
    </row>
    <row r="60" spans="2:14" ht="13.5" thickBot="1">
      <c r="B60" s="545"/>
      <c r="C60" s="545"/>
      <c r="D60" s="106"/>
      <c r="E60" s="164"/>
      <c r="F60" s="153"/>
      <c r="G60" s="154"/>
      <c r="H60" s="155"/>
      <c r="I60" s="156"/>
      <c r="J60" s="184"/>
      <c r="K60" s="157"/>
      <c r="L60" s="108">
        <f>ROUNDDOWN(G60*H60*I60,0)</f>
        <v>0</v>
      </c>
      <c r="M60" s="121">
        <f t="shared" si="8"/>
        <v>0</v>
      </c>
      <c r="N60" s="547"/>
    </row>
    <row r="61" spans="2:14" ht="14" thickTop="1" thickBot="1">
      <c r="B61" s="545"/>
      <c r="C61" s="546"/>
      <c r="D61" s="109"/>
      <c r="E61" s="110"/>
      <c r="F61" s="158"/>
      <c r="G61" s="159"/>
      <c r="H61" s="160"/>
      <c r="I61" s="161"/>
      <c r="J61" s="158"/>
      <c r="K61" s="158"/>
      <c r="L61" s="126">
        <f>SUM(L50:L60)</f>
        <v>7000000</v>
      </c>
      <c r="M61" s="115">
        <f>SUM(M50:M60)</f>
        <v>0</v>
      </c>
      <c r="N61" s="547"/>
    </row>
    <row r="62" spans="2:14">
      <c r="B62" s="545"/>
      <c r="C62" s="544" t="s">
        <v>153</v>
      </c>
      <c r="D62" s="99"/>
      <c r="E62" s="179"/>
      <c r="F62" s="189"/>
      <c r="G62" s="180"/>
      <c r="H62" s="128"/>
      <c r="I62" s="149"/>
      <c r="J62" s="181"/>
      <c r="K62" s="150"/>
      <c r="L62" s="127">
        <f>ROUNDDOWN(G62*H62*I62,0)</f>
        <v>0</v>
      </c>
      <c r="M62" s="103">
        <f t="shared" ref="M62:M72" si="10">IF(K62="*",0,L62*0.1)</f>
        <v>0</v>
      </c>
      <c r="N62" s="547">
        <f>L73+M73</f>
        <v>0</v>
      </c>
    </row>
    <row r="63" spans="2:14">
      <c r="B63" s="545"/>
      <c r="C63" s="545"/>
      <c r="D63" s="104"/>
      <c r="E63" s="105"/>
      <c r="F63" s="162"/>
      <c r="G63" s="163"/>
      <c r="H63" s="128"/>
      <c r="I63" s="118"/>
      <c r="J63" s="183"/>
      <c r="K63" s="152"/>
      <c r="L63" s="102">
        <f t="shared" ref="L63:L70" si="11">ROUNDDOWN(G63*H63*I63,0)</f>
        <v>0</v>
      </c>
      <c r="M63" s="103">
        <f t="shared" si="10"/>
        <v>0</v>
      </c>
      <c r="N63" s="547"/>
    </row>
    <row r="64" spans="2:14">
      <c r="B64" s="545"/>
      <c r="C64" s="545"/>
      <c r="D64" s="104"/>
      <c r="E64" s="105"/>
      <c r="F64" s="162"/>
      <c r="G64" s="163"/>
      <c r="H64" s="128"/>
      <c r="I64" s="118"/>
      <c r="J64" s="183"/>
      <c r="K64" s="152"/>
      <c r="L64" s="102">
        <f t="shared" si="11"/>
        <v>0</v>
      </c>
      <c r="M64" s="103">
        <f t="shared" si="10"/>
        <v>0</v>
      </c>
      <c r="N64" s="547"/>
    </row>
    <row r="65" spans="2:22">
      <c r="B65" s="545"/>
      <c r="C65" s="545"/>
      <c r="D65" s="104"/>
      <c r="E65" s="105"/>
      <c r="F65" s="162"/>
      <c r="G65" s="163"/>
      <c r="H65" s="128"/>
      <c r="I65" s="118"/>
      <c r="J65" s="183"/>
      <c r="K65" s="152"/>
      <c r="L65" s="102">
        <f t="shared" si="11"/>
        <v>0</v>
      </c>
      <c r="M65" s="103">
        <f t="shared" si="10"/>
        <v>0</v>
      </c>
      <c r="N65" s="547"/>
    </row>
    <row r="66" spans="2:22">
      <c r="B66" s="545"/>
      <c r="C66" s="545"/>
      <c r="D66" s="104"/>
      <c r="E66" s="105"/>
      <c r="F66" s="162"/>
      <c r="G66" s="163"/>
      <c r="H66" s="128"/>
      <c r="I66" s="118"/>
      <c r="J66" s="183"/>
      <c r="K66" s="152"/>
      <c r="L66" s="102">
        <f t="shared" si="11"/>
        <v>0</v>
      </c>
      <c r="M66" s="103">
        <f t="shared" si="10"/>
        <v>0</v>
      </c>
      <c r="N66" s="547"/>
    </row>
    <row r="67" spans="2:22">
      <c r="B67" s="545"/>
      <c r="C67" s="545"/>
      <c r="D67" s="104"/>
      <c r="E67" s="105"/>
      <c r="F67" s="162"/>
      <c r="G67" s="163"/>
      <c r="H67" s="128"/>
      <c r="I67" s="118"/>
      <c r="J67" s="183"/>
      <c r="K67" s="152"/>
      <c r="L67" s="102">
        <f>ROUNDDOWN(G67*H67*I67,0)</f>
        <v>0</v>
      </c>
      <c r="M67" s="103">
        <f t="shared" si="10"/>
        <v>0</v>
      </c>
      <c r="N67" s="547"/>
    </row>
    <row r="68" spans="2:22">
      <c r="B68" s="545"/>
      <c r="C68" s="545"/>
      <c r="D68" s="104"/>
      <c r="E68" s="105"/>
      <c r="F68" s="162"/>
      <c r="G68" s="163"/>
      <c r="H68" s="128"/>
      <c r="I68" s="118"/>
      <c r="J68" s="183"/>
      <c r="K68" s="152"/>
      <c r="L68" s="102">
        <f t="shared" si="11"/>
        <v>0</v>
      </c>
      <c r="M68" s="103">
        <f t="shared" si="10"/>
        <v>0</v>
      </c>
      <c r="N68" s="547"/>
    </row>
    <row r="69" spans="2:22">
      <c r="B69" s="545"/>
      <c r="C69" s="545"/>
      <c r="D69" s="104"/>
      <c r="E69" s="105"/>
      <c r="F69" s="162"/>
      <c r="G69" s="163"/>
      <c r="H69" s="128"/>
      <c r="I69" s="118"/>
      <c r="J69" s="183"/>
      <c r="K69" s="152"/>
      <c r="L69" s="102">
        <f t="shared" si="11"/>
        <v>0</v>
      </c>
      <c r="M69" s="103">
        <f t="shared" si="10"/>
        <v>0</v>
      </c>
      <c r="N69" s="547"/>
    </row>
    <row r="70" spans="2:22">
      <c r="B70" s="545"/>
      <c r="C70" s="545"/>
      <c r="D70" s="104"/>
      <c r="E70" s="105"/>
      <c r="F70" s="162"/>
      <c r="G70" s="163"/>
      <c r="H70" s="128"/>
      <c r="I70" s="118"/>
      <c r="J70" s="183"/>
      <c r="K70" s="152"/>
      <c r="L70" s="102">
        <f t="shared" si="11"/>
        <v>0</v>
      </c>
      <c r="M70" s="103">
        <f t="shared" si="10"/>
        <v>0</v>
      </c>
      <c r="N70" s="547"/>
    </row>
    <row r="71" spans="2:22">
      <c r="B71" s="545"/>
      <c r="C71" s="545"/>
      <c r="D71" s="104"/>
      <c r="E71" s="105"/>
      <c r="F71" s="162"/>
      <c r="G71" s="163"/>
      <c r="H71" s="128"/>
      <c r="I71" s="118"/>
      <c r="J71" s="183"/>
      <c r="K71" s="152"/>
      <c r="L71" s="102">
        <f>ROUNDDOWN(G71*H71*I71,0)</f>
        <v>0</v>
      </c>
      <c r="M71" s="103">
        <f t="shared" si="10"/>
        <v>0</v>
      </c>
      <c r="N71" s="547"/>
    </row>
    <row r="72" spans="2:22" ht="13.5" thickBot="1">
      <c r="B72" s="545"/>
      <c r="C72" s="545"/>
      <c r="D72" s="106"/>
      <c r="E72" s="107"/>
      <c r="F72" s="164"/>
      <c r="G72" s="165"/>
      <c r="H72" s="155"/>
      <c r="I72" s="156"/>
      <c r="J72" s="184"/>
      <c r="K72" s="157"/>
      <c r="L72" s="108">
        <f>ROUNDDOWN(G72*H72*I72,0)</f>
        <v>0</v>
      </c>
      <c r="M72" s="121">
        <f t="shared" si="10"/>
        <v>0</v>
      </c>
      <c r="N72" s="547"/>
    </row>
    <row r="73" spans="2:22" ht="14" thickTop="1" thickBot="1">
      <c r="B73" s="546"/>
      <c r="C73" s="546"/>
      <c r="D73" s="109"/>
      <c r="E73" s="129"/>
      <c r="F73" s="129"/>
      <c r="G73" s="130"/>
      <c r="H73" s="131"/>
      <c r="I73" s="113"/>
      <c r="J73" s="129"/>
      <c r="K73" s="129"/>
      <c r="L73" s="126">
        <f>SUM(L62:L72)</f>
        <v>0</v>
      </c>
      <c r="M73" s="115">
        <f>SUM(M62:M72)</f>
        <v>0</v>
      </c>
      <c r="N73" s="547"/>
    </row>
    <row r="74" spans="2:22" ht="25.5" customHeight="1" thickBot="1">
      <c r="B74" s="558" t="s">
        <v>154</v>
      </c>
      <c r="C74" s="559"/>
      <c r="D74" s="559"/>
      <c r="E74" s="559"/>
      <c r="F74" s="559"/>
      <c r="G74" s="559"/>
      <c r="H74" s="559"/>
      <c r="I74" s="559"/>
      <c r="J74" s="559"/>
      <c r="K74" s="560"/>
      <c r="L74" s="132">
        <f>L32+L61+L19+L73+L49</f>
        <v>45614050</v>
      </c>
      <c r="M74" s="132">
        <f>M32+M61+M19+M73+M49</f>
        <v>131405</v>
      </c>
      <c r="N74" s="133">
        <f>SUM(N7:N73)</f>
        <v>45745455</v>
      </c>
      <c r="O74" s="134"/>
    </row>
    <row r="75" spans="2:22" ht="32.25" customHeight="1" thickBot="1">
      <c r="B75" s="530" t="s">
        <v>155</v>
      </c>
      <c r="C75" s="531"/>
      <c r="D75" s="531"/>
      <c r="E75" s="531"/>
      <c r="F75" s="531"/>
      <c r="G75" s="531"/>
      <c r="H75" s="531"/>
      <c r="I75" s="531"/>
      <c r="J75" s="531"/>
      <c r="K75" s="531"/>
      <c r="L75" s="531"/>
      <c r="M75" s="532"/>
      <c r="N75" s="206">
        <f>N74</f>
        <v>45745455</v>
      </c>
    </row>
    <row r="76" spans="2:22" ht="38.25" customHeight="1" thickBot="1">
      <c r="B76" s="530" t="s">
        <v>156</v>
      </c>
      <c r="C76" s="531"/>
      <c r="D76" s="531"/>
      <c r="E76" s="531"/>
      <c r="F76" s="531"/>
      <c r="G76" s="531"/>
      <c r="H76" s="531"/>
      <c r="I76" s="531"/>
      <c r="J76" s="531"/>
      <c r="K76" s="531"/>
      <c r="L76" s="531"/>
      <c r="M76" s="533"/>
      <c r="N76" s="206">
        <f>M74</f>
        <v>131405</v>
      </c>
      <c r="O76" s="134"/>
    </row>
    <row r="77" spans="2:22" ht="33.75" customHeight="1" thickBot="1">
      <c r="B77" s="530" t="s">
        <v>157</v>
      </c>
      <c r="C77" s="531"/>
      <c r="D77" s="531"/>
      <c r="E77" s="531"/>
      <c r="F77" s="531"/>
      <c r="G77" s="531"/>
      <c r="H77" s="531"/>
      <c r="I77" s="531"/>
      <c r="J77" s="531"/>
      <c r="K77" s="531"/>
      <c r="L77" s="531"/>
      <c r="M77" s="532"/>
      <c r="N77" s="207">
        <f>SUMIF(K7:K73,"*",L7:L73)</f>
        <v>44300000</v>
      </c>
      <c r="Q77" s="511"/>
      <c r="R77" s="511"/>
      <c r="S77" s="511"/>
      <c r="T77" s="511"/>
      <c r="U77" s="511"/>
      <c r="V77" s="511"/>
    </row>
    <row r="78" spans="2:22" ht="33.75" customHeight="1" thickBot="1">
      <c r="B78" s="530" t="s">
        <v>158</v>
      </c>
      <c r="C78" s="531"/>
      <c r="D78" s="531"/>
      <c r="E78" s="531"/>
      <c r="F78" s="533"/>
      <c r="G78" s="512" t="s">
        <v>159</v>
      </c>
      <c r="H78" s="513"/>
      <c r="I78" s="513"/>
      <c r="J78" s="513"/>
      <c r="K78" s="513"/>
      <c r="L78" s="513"/>
      <c r="M78" s="513"/>
      <c r="N78" s="514"/>
      <c r="Q78" s="190">
        <v>1</v>
      </c>
      <c r="R78" s="135" t="str">
        <f>IF(B79=Q79,R79,R80)</f>
        <v>課税事業者</v>
      </c>
      <c r="S78" s="136" t="s">
        <v>160</v>
      </c>
    </row>
    <row r="79" spans="2:22" ht="36" customHeight="1" thickBot="1">
      <c r="B79" s="515" t="str">
        <f>IF( Q78=1,"課税事業者：(C)=(A)-{(A)－(B)}×10/110",IF(Q78=2,"免税事業者・簡易課税事業者：(C)=(A)"))</f>
        <v>課税事業者：(C)=(A)-{(A)－(B)}×10/110</v>
      </c>
      <c r="C79" s="516"/>
      <c r="D79" s="516"/>
      <c r="E79" s="516"/>
      <c r="F79" s="516"/>
      <c r="G79" s="516"/>
      <c r="H79" s="516"/>
      <c r="I79" s="516"/>
      <c r="J79" s="516"/>
      <c r="K79" s="516"/>
      <c r="L79" s="516"/>
      <c r="M79" s="517"/>
      <c r="N79" s="208">
        <f>IF($B$79=$Q$79,ROUNDDOWN($N$75-($N$75-$N$77)*10/110, 0),$N$75)</f>
        <v>45614050</v>
      </c>
      <c r="P79" s="191"/>
      <c r="Q79" s="137" t="s">
        <v>161</v>
      </c>
      <c r="R79" s="137" t="s">
        <v>162</v>
      </c>
    </row>
    <row r="80" spans="2:22" ht="44.25" customHeight="1" thickBot="1">
      <c r="B80" s="518" t="s">
        <v>163</v>
      </c>
      <c r="C80" s="519"/>
      <c r="D80" s="519"/>
      <c r="E80" s="519"/>
      <c r="F80" s="519"/>
      <c r="G80" s="519"/>
      <c r="H80" s="519"/>
      <c r="I80" s="519"/>
      <c r="J80" s="519"/>
      <c r="K80" s="519"/>
      <c r="L80" s="519"/>
      <c r="M80" s="520"/>
      <c r="N80" s="209">
        <f>IF($N$79*0.5&lt;15000000,$N$79*0.5,15000000)</f>
        <v>15000000</v>
      </c>
      <c r="Q80" s="137" t="s">
        <v>164</v>
      </c>
      <c r="R80" s="137" t="s">
        <v>165</v>
      </c>
    </row>
    <row r="81" spans="2:17">
      <c r="B81" s="538" t="s">
        <v>166</v>
      </c>
      <c r="C81" s="521"/>
      <c r="D81" s="522"/>
      <c r="E81" s="522"/>
      <c r="F81" s="522"/>
      <c r="G81" s="522"/>
      <c r="H81" s="522"/>
      <c r="I81" s="522"/>
      <c r="J81" s="522"/>
      <c r="K81" s="522"/>
      <c r="L81" s="522"/>
      <c r="M81" s="523"/>
      <c r="N81" s="535">
        <v>0</v>
      </c>
      <c r="Q81" s="192"/>
    </row>
    <row r="82" spans="2:17">
      <c r="B82" s="539"/>
      <c r="C82" s="524"/>
      <c r="D82" s="525"/>
      <c r="E82" s="525"/>
      <c r="F82" s="525"/>
      <c r="G82" s="525"/>
      <c r="H82" s="525"/>
      <c r="I82" s="525"/>
      <c r="J82" s="525"/>
      <c r="K82" s="525"/>
      <c r="L82" s="525"/>
      <c r="M82" s="526"/>
      <c r="N82" s="536"/>
    </row>
    <row r="83" spans="2:17">
      <c r="B83" s="539"/>
      <c r="C83" s="524"/>
      <c r="D83" s="525"/>
      <c r="E83" s="525"/>
      <c r="F83" s="525"/>
      <c r="G83" s="525"/>
      <c r="H83" s="525"/>
      <c r="I83" s="525"/>
      <c r="J83" s="525"/>
      <c r="K83" s="525"/>
      <c r="L83" s="525"/>
      <c r="M83" s="526"/>
      <c r="N83" s="536"/>
    </row>
    <row r="84" spans="2:17">
      <c r="B84" s="539"/>
      <c r="C84" s="524"/>
      <c r="D84" s="525"/>
      <c r="E84" s="525"/>
      <c r="F84" s="525"/>
      <c r="G84" s="525"/>
      <c r="H84" s="525"/>
      <c r="I84" s="525"/>
      <c r="J84" s="525"/>
      <c r="K84" s="525"/>
      <c r="L84" s="525"/>
      <c r="M84" s="526"/>
      <c r="N84" s="536"/>
    </row>
    <row r="85" spans="2:17">
      <c r="B85" s="539"/>
      <c r="C85" s="524"/>
      <c r="D85" s="525"/>
      <c r="E85" s="525"/>
      <c r="F85" s="525"/>
      <c r="G85" s="525"/>
      <c r="H85" s="525"/>
      <c r="I85" s="525"/>
      <c r="J85" s="525"/>
      <c r="K85" s="525"/>
      <c r="L85" s="525"/>
      <c r="M85" s="526"/>
      <c r="N85" s="536"/>
    </row>
    <row r="86" spans="2:17">
      <c r="B86" s="539"/>
      <c r="C86" s="524"/>
      <c r="D86" s="525"/>
      <c r="E86" s="525"/>
      <c r="F86" s="525"/>
      <c r="G86" s="525"/>
      <c r="H86" s="525"/>
      <c r="I86" s="525"/>
      <c r="J86" s="525"/>
      <c r="K86" s="525"/>
      <c r="L86" s="525"/>
      <c r="M86" s="526"/>
      <c r="N86" s="536"/>
    </row>
    <row r="87" spans="2:17">
      <c r="B87" s="539"/>
      <c r="C87" s="524"/>
      <c r="D87" s="525"/>
      <c r="E87" s="525"/>
      <c r="F87" s="525"/>
      <c r="G87" s="525"/>
      <c r="H87" s="525"/>
      <c r="I87" s="525"/>
      <c r="J87" s="525"/>
      <c r="K87" s="525"/>
      <c r="L87" s="525"/>
      <c r="M87" s="526"/>
      <c r="N87" s="536"/>
    </row>
    <row r="88" spans="2:17">
      <c r="B88" s="539"/>
      <c r="C88" s="524"/>
      <c r="D88" s="525"/>
      <c r="E88" s="525"/>
      <c r="F88" s="525"/>
      <c r="G88" s="525"/>
      <c r="H88" s="525"/>
      <c r="I88" s="525"/>
      <c r="J88" s="525"/>
      <c r="K88" s="525"/>
      <c r="L88" s="525"/>
      <c r="M88" s="526"/>
      <c r="N88" s="536"/>
    </row>
    <row r="89" spans="2:17">
      <c r="B89" s="539"/>
      <c r="C89" s="524"/>
      <c r="D89" s="525"/>
      <c r="E89" s="525"/>
      <c r="F89" s="525"/>
      <c r="G89" s="525"/>
      <c r="H89" s="525"/>
      <c r="I89" s="525"/>
      <c r="J89" s="525"/>
      <c r="K89" s="525"/>
      <c r="L89" s="525"/>
      <c r="M89" s="526"/>
      <c r="N89" s="536"/>
    </row>
    <row r="90" spans="2:17" ht="13.5" thickBot="1">
      <c r="B90" s="540"/>
      <c r="C90" s="527"/>
      <c r="D90" s="528"/>
      <c r="E90" s="528"/>
      <c r="F90" s="528"/>
      <c r="G90" s="528"/>
      <c r="H90" s="528"/>
      <c r="I90" s="528"/>
      <c r="J90" s="528"/>
      <c r="K90" s="528"/>
      <c r="L90" s="528"/>
      <c r="M90" s="529"/>
      <c r="N90" s="537"/>
    </row>
    <row r="91" spans="2:17">
      <c r="B91" s="138"/>
      <c r="C91" s="138"/>
      <c r="E91" s="138"/>
      <c r="F91" s="138"/>
      <c r="G91" s="139"/>
      <c r="H91" s="140"/>
      <c r="I91" s="141"/>
      <c r="J91" s="138"/>
      <c r="K91" s="138"/>
      <c r="L91" s="138"/>
      <c r="M91" s="138"/>
      <c r="N91" s="138"/>
    </row>
    <row r="92" spans="2:17" ht="24" customHeight="1">
      <c r="B92" s="142"/>
    </row>
    <row r="93" spans="2:17">
      <c r="B93" s="143"/>
    </row>
    <row r="94" spans="2:17">
      <c r="B94" s="144"/>
    </row>
  </sheetData>
  <sheetProtection formatCells="0" formatRows="0" insertRows="0"/>
  <mergeCells count="28">
    <mergeCell ref="N33:N49"/>
    <mergeCell ref="N50:N61"/>
    <mergeCell ref="B74:K74"/>
    <mergeCell ref="B76:M76"/>
    <mergeCell ref="B75:M75"/>
    <mergeCell ref="B2:N2"/>
    <mergeCell ref="N81:N90"/>
    <mergeCell ref="B81:B90"/>
    <mergeCell ref="B3:N3"/>
    <mergeCell ref="B6:C6"/>
    <mergeCell ref="C7:C19"/>
    <mergeCell ref="C33:C49"/>
    <mergeCell ref="C50:C61"/>
    <mergeCell ref="N7:N19"/>
    <mergeCell ref="C20:C32"/>
    <mergeCell ref="N20:N32"/>
    <mergeCell ref="C62:C73"/>
    <mergeCell ref="N62:N73"/>
    <mergeCell ref="D33:M33"/>
    <mergeCell ref="D41:M41"/>
    <mergeCell ref="B7:B73"/>
    <mergeCell ref="Q77:V77"/>
    <mergeCell ref="G78:N78"/>
    <mergeCell ref="B79:M79"/>
    <mergeCell ref="B80:M80"/>
    <mergeCell ref="C81:M90"/>
    <mergeCell ref="B77:M77"/>
    <mergeCell ref="B78:F78"/>
  </mergeCells>
  <phoneticPr fontId="7"/>
  <dataValidations count="1">
    <dataValidation type="list" allowBlank="1" showInputMessage="1" showErrorMessage="1" sqref="K2:K3 K7:K18 K20:K31 K78 K50:K60 K62:K72 K42:K48 K34:K40 K92:K1048576" xr:uid="{398F3F67-F4B8-40FF-939B-B7A2695B0023}">
      <formula1>$Q$3:$Q$4</formula1>
    </dataValidation>
  </dataValidations>
  <pageMargins left="0.25" right="0.25" top="0.75" bottom="0.75" header="0.3" footer="0.3"/>
  <pageSetup paperSize="9"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6</xdr:col>
                    <xdr:colOff>184150</xdr:colOff>
                    <xdr:row>76</xdr:row>
                    <xdr:rowOff>304800</xdr:rowOff>
                  </from>
                  <to>
                    <xdr:col>12</xdr:col>
                    <xdr:colOff>850900</xdr:colOff>
                    <xdr:row>78</xdr:row>
                    <xdr:rowOff>88900</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6</xdr:col>
                    <xdr:colOff>412750</xdr:colOff>
                    <xdr:row>76</xdr:row>
                    <xdr:rowOff>165100</xdr:rowOff>
                  </from>
                  <to>
                    <xdr:col>8</xdr:col>
                    <xdr:colOff>412750</xdr:colOff>
                    <xdr:row>78</xdr:row>
                    <xdr:rowOff>12700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6</xdr:col>
                    <xdr:colOff>412750</xdr:colOff>
                    <xdr:row>77</xdr:row>
                    <xdr:rowOff>165100</xdr:rowOff>
                  </from>
                  <to>
                    <xdr:col>8</xdr:col>
                    <xdr:colOff>412750</xdr:colOff>
                    <xdr:row>79</xdr:row>
                    <xdr:rowOff>12700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16</xdr:col>
                    <xdr:colOff>184150</xdr:colOff>
                    <xdr:row>74</xdr:row>
                    <xdr:rowOff>304800</xdr:rowOff>
                  </from>
                  <to>
                    <xdr:col>20</xdr:col>
                    <xdr:colOff>203200</xdr:colOff>
                    <xdr:row>76</xdr:row>
                    <xdr:rowOff>31750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16</xdr:col>
                    <xdr:colOff>412750</xdr:colOff>
                    <xdr:row>74</xdr:row>
                    <xdr:rowOff>165100</xdr:rowOff>
                  </from>
                  <to>
                    <xdr:col>17</xdr:col>
                    <xdr:colOff>133350</xdr:colOff>
                    <xdr:row>75</xdr:row>
                    <xdr:rowOff>450850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16</xdr:col>
                    <xdr:colOff>412750</xdr:colOff>
                    <xdr:row>76</xdr:row>
                    <xdr:rowOff>165100</xdr:rowOff>
                  </from>
                  <to>
                    <xdr:col>17</xdr:col>
                    <xdr:colOff>133350</xdr:colOff>
                    <xdr:row>78</xdr:row>
                    <xdr:rowOff>12700</xdr:rowOff>
                  </to>
                </anchor>
              </controlPr>
            </control>
          </mc:Choice>
        </mc:AlternateContent>
        <mc:AlternateContent xmlns:mc="http://schemas.openxmlformats.org/markup-compatibility/2006">
          <mc:Choice Requires="x14">
            <control shapeId="1041" r:id="rId10" name="Option Button 17">
              <controlPr defaultSize="0" autoFill="0" autoLine="0" autoPict="0">
                <anchor moveWithCells="1">
                  <from>
                    <xdr:col>8</xdr:col>
                    <xdr:colOff>184150</xdr:colOff>
                    <xdr:row>77</xdr:row>
                    <xdr:rowOff>50800</xdr:rowOff>
                  </from>
                  <to>
                    <xdr:col>9</xdr:col>
                    <xdr:colOff>0</xdr:colOff>
                    <xdr:row>77</xdr:row>
                    <xdr:rowOff>393700</xdr:rowOff>
                  </to>
                </anchor>
              </controlPr>
            </control>
          </mc:Choice>
        </mc:AlternateContent>
        <mc:AlternateContent xmlns:mc="http://schemas.openxmlformats.org/markup-compatibility/2006">
          <mc:Choice Requires="x14">
            <control shapeId="1042" r:id="rId11" name="Option Button 18">
              <controlPr defaultSize="0" autoFill="0" autoLine="0" autoPict="0">
                <anchor moveWithCells="1">
                  <from>
                    <xdr:col>11</xdr:col>
                    <xdr:colOff>190500</xdr:colOff>
                    <xdr:row>77</xdr:row>
                    <xdr:rowOff>31750</xdr:rowOff>
                  </from>
                  <to>
                    <xdr:col>11</xdr:col>
                    <xdr:colOff>495300</xdr:colOff>
                    <xdr:row>77</xdr:row>
                    <xdr:rowOff>374650</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6</xdr:col>
                    <xdr:colOff>412750</xdr:colOff>
                    <xdr:row>76</xdr:row>
                    <xdr:rowOff>165100</xdr:rowOff>
                  </from>
                  <to>
                    <xdr:col>9</xdr:col>
                    <xdr:colOff>209550</xdr:colOff>
                    <xdr:row>78</xdr:row>
                    <xdr:rowOff>12700</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6</xdr:col>
                    <xdr:colOff>412750</xdr:colOff>
                    <xdr:row>77</xdr:row>
                    <xdr:rowOff>165100</xdr:rowOff>
                  </from>
                  <to>
                    <xdr:col>9</xdr:col>
                    <xdr:colOff>209550</xdr:colOff>
                    <xdr:row>79</xdr:row>
                    <xdr:rowOff>12700</xdr:rowOff>
                  </to>
                </anchor>
              </controlPr>
            </control>
          </mc:Choice>
        </mc:AlternateContent>
        <mc:AlternateContent xmlns:mc="http://schemas.openxmlformats.org/markup-compatibility/2006">
          <mc:Choice Requires="x14">
            <control shapeId="1052" r:id="rId14" name="Group Box 28">
              <controlPr defaultSize="0" autoFill="0" autoPict="0">
                <anchor moveWithCells="1">
                  <from>
                    <xdr:col>4</xdr:col>
                    <xdr:colOff>184150</xdr:colOff>
                    <xdr:row>71</xdr:row>
                    <xdr:rowOff>304800</xdr:rowOff>
                  </from>
                  <to>
                    <xdr:col>5</xdr:col>
                    <xdr:colOff>88900</xdr:colOff>
                    <xdr:row>73</xdr:row>
                    <xdr:rowOff>190500</xdr:rowOff>
                  </to>
                </anchor>
              </controlPr>
            </control>
          </mc:Choice>
        </mc:AlternateContent>
        <mc:AlternateContent xmlns:mc="http://schemas.openxmlformats.org/markup-compatibility/2006">
          <mc:Choice Requires="x14">
            <control shapeId="1053" r:id="rId15" name="Group Box 29">
              <controlPr defaultSize="0" autoFill="0" autoPict="0">
                <anchor moveWithCells="1">
                  <from>
                    <xdr:col>4</xdr:col>
                    <xdr:colOff>412750</xdr:colOff>
                    <xdr:row>72</xdr:row>
                    <xdr:rowOff>165100</xdr:rowOff>
                  </from>
                  <to>
                    <xdr:col>4</xdr:col>
                    <xdr:colOff>2247900</xdr:colOff>
                    <xdr:row>74</xdr:row>
                    <xdr:rowOff>38100</xdr:rowOff>
                  </to>
                </anchor>
              </controlPr>
            </control>
          </mc:Choice>
        </mc:AlternateContent>
        <mc:AlternateContent xmlns:mc="http://schemas.openxmlformats.org/markup-compatibility/2006">
          <mc:Choice Requires="x14">
            <control shapeId="1054" r:id="rId16" name="Group Box 30">
              <controlPr defaultSize="0" autoFill="0" autoPict="0">
                <anchor moveWithCells="1">
                  <from>
                    <xdr:col>4</xdr:col>
                    <xdr:colOff>412750</xdr:colOff>
                    <xdr:row>72</xdr:row>
                    <xdr:rowOff>165100</xdr:rowOff>
                  </from>
                  <to>
                    <xdr:col>4</xdr:col>
                    <xdr:colOff>2489200</xdr:colOff>
                    <xdr:row>74</xdr:row>
                    <xdr:rowOff>38100</xdr:rowOff>
                  </to>
                </anchor>
              </controlPr>
            </control>
          </mc:Choice>
        </mc:AlternateContent>
        <mc:AlternateContent xmlns:mc="http://schemas.openxmlformats.org/markup-compatibility/2006">
          <mc:Choice Requires="x14">
            <control shapeId="1055" r:id="rId17" name="Group Box 31">
              <controlPr defaultSize="0" autoFill="0" autoPict="0">
                <anchor moveWithCells="1">
                  <from>
                    <xdr:col>16</xdr:col>
                    <xdr:colOff>184150</xdr:colOff>
                    <xdr:row>74</xdr:row>
                    <xdr:rowOff>304800</xdr:rowOff>
                  </from>
                  <to>
                    <xdr:col>20</xdr:col>
                    <xdr:colOff>203200</xdr:colOff>
                    <xdr:row>76</xdr:row>
                    <xdr:rowOff>38100</xdr:rowOff>
                  </to>
                </anchor>
              </controlPr>
            </control>
          </mc:Choice>
        </mc:AlternateContent>
        <mc:AlternateContent xmlns:mc="http://schemas.openxmlformats.org/markup-compatibility/2006">
          <mc:Choice Requires="x14">
            <control shapeId="1056" r:id="rId18" name="Group Box 32">
              <controlPr defaultSize="0" autoFill="0" autoPict="0">
                <anchor moveWithCells="1">
                  <from>
                    <xdr:col>16</xdr:col>
                    <xdr:colOff>412750</xdr:colOff>
                    <xdr:row>74</xdr:row>
                    <xdr:rowOff>165100</xdr:rowOff>
                  </from>
                  <to>
                    <xdr:col>17</xdr:col>
                    <xdr:colOff>133350</xdr:colOff>
                    <xdr:row>75</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150"/>
  <sheetViews>
    <sheetView showGridLines="0" view="pageBreakPreview" zoomScale="70" zoomScaleNormal="85" zoomScaleSheetLayoutView="70" zoomScalePageLayoutView="55" workbookViewId="0">
      <selection activeCell="E10" sqref="E10"/>
    </sheetView>
  </sheetViews>
  <sheetFormatPr defaultColWidth="9" defaultRowHeight="13"/>
  <cols>
    <col min="1" max="1" width="2.26953125" style="86" customWidth="1"/>
    <col min="2" max="2" width="7.26953125" style="86" customWidth="1"/>
    <col min="3" max="3" width="16.453125" style="86" customWidth="1"/>
    <col min="4" max="4" width="14.1796875" style="216" customWidth="1"/>
    <col min="5" max="5" width="67.26953125" style="86" customWidth="1"/>
    <col min="6" max="6" width="13.7265625" style="217" customWidth="1"/>
    <col min="7" max="7" width="10.54296875" style="221" customWidth="1"/>
    <col min="8" max="8" width="4.54296875" style="221" customWidth="1"/>
    <col min="9" max="9" width="16.1796875" style="217" customWidth="1"/>
    <col min="10" max="10" width="9" style="86"/>
    <col min="11" max="11" width="4.26953125" style="86" customWidth="1"/>
    <col min="12" max="16384" width="9" style="86"/>
  </cols>
  <sheetData>
    <row r="1" spans="1:9" s="210" customFormat="1" ht="17" thickBot="1">
      <c r="A1" s="210" t="s">
        <v>23</v>
      </c>
      <c r="D1" s="211"/>
      <c r="F1" s="212"/>
      <c r="G1" s="213"/>
      <c r="H1" s="213"/>
      <c r="I1" s="214" t="s">
        <v>167</v>
      </c>
    </row>
    <row r="2" spans="1:9" ht="21.5" thickBot="1">
      <c r="B2" s="215"/>
      <c r="E2" s="91"/>
      <c r="G2" s="218"/>
      <c r="H2" s="584" t="s">
        <v>168</v>
      </c>
      <c r="I2" s="585"/>
    </row>
    <row r="3" spans="1:9" ht="19">
      <c r="A3" s="219"/>
      <c r="B3" s="575" t="s">
        <v>169</v>
      </c>
      <c r="C3" s="575"/>
      <c r="D3" s="575"/>
      <c r="E3" s="575"/>
      <c r="F3" s="575"/>
      <c r="G3" s="575"/>
      <c r="H3" s="575"/>
      <c r="I3" s="575"/>
    </row>
    <row r="4" spans="1:9">
      <c r="A4" s="220"/>
    </row>
    <row r="5" spans="1:9" ht="13.5" thickBot="1">
      <c r="A5" s="220"/>
      <c r="B5" s="222" t="s">
        <v>170</v>
      </c>
    </row>
    <row r="6" spans="1:9" s="215" customFormat="1" ht="38.25" customHeight="1" thickBot="1">
      <c r="B6" s="586" t="s">
        <v>171</v>
      </c>
      <c r="C6" s="223" t="s">
        <v>172</v>
      </c>
      <c r="D6" s="224" t="s">
        <v>173</v>
      </c>
      <c r="E6" s="225" t="s">
        <v>174</v>
      </c>
      <c r="F6" s="226" t="s">
        <v>175</v>
      </c>
      <c r="G6" s="301" t="s">
        <v>176</v>
      </c>
      <c r="H6" s="227" t="s">
        <v>128</v>
      </c>
      <c r="I6" s="228" t="s">
        <v>177</v>
      </c>
    </row>
    <row r="7" spans="1:9">
      <c r="B7" s="587"/>
      <c r="C7" s="562" t="s">
        <v>178</v>
      </c>
      <c r="D7" s="564">
        <f>SUM(I7:I14)</f>
        <v>800000</v>
      </c>
      <c r="E7" s="229"/>
      <c r="F7" s="230"/>
      <c r="G7" s="231"/>
      <c r="H7" s="232"/>
      <c r="I7" s="233">
        <f t="shared" ref="I7:I14" si="0">F7*G7</f>
        <v>0</v>
      </c>
    </row>
    <row r="8" spans="1:9">
      <c r="B8" s="587"/>
      <c r="C8" s="562"/>
      <c r="D8" s="565"/>
      <c r="E8" s="234" t="s">
        <v>179</v>
      </c>
      <c r="F8" s="235">
        <v>3000</v>
      </c>
      <c r="G8" s="236">
        <v>200</v>
      </c>
      <c r="H8" s="237"/>
      <c r="I8" s="238">
        <f t="shared" si="0"/>
        <v>600000</v>
      </c>
    </row>
    <row r="9" spans="1:9">
      <c r="B9" s="587"/>
      <c r="C9" s="562"/>
      <c r="D9" s="565"/>
      <c r="E9" s="234" t="s">
        <v>180</v>
      </c>
      <c r="F9" s="235">
        <v>2000</v>
      </c>
      <c r="G9" s="236">
        <v>100</v>
      </c>
      <c r="H9" s="237"/>
      <c r="I9" s="238">
        <f t="shared" si="0"/>
        <v>200000</v>
      </c>
    </row>
    <row r="10" spans="1:9">
      <c r="B10" s="587"/>
      <c r="C10" s="562"/>
      <c r="D10" s="565"/>
      <c r="E10" s="234"/>
      <c r="F10" s="235"/>
      <c r="G10" s="236"/>
      <c r="H10" s="237"/>
      <c r="I10" s="238">
        <f t="shared" si="0"/>
        <v>0</v>
      </c>
    </row>
    <row r="11" spans="1:9">
      <c r="B11" s="587"/>
      <c r="C11" s="562"/>
      <c r="D11" s="565"/>
      <c r="E11" s="234"/>
      <c r="F11" s="235"/>
      <c r="G11" s="236"/>
      <c r="H11" s="237"/>
      <c r="I11" s="238">
        <f t="shared" si="0"/>
        <v>0</v>
      </c>
    </row>
    <row r="12" spans="1:9">
      <c r="B12" s="587"/>
      <c r="C12" s="562"/>
      <c r="D12" s="565"/>
      <c r="E12" s="234"/>
      <c r="F12" s="235"/>
      <c r="G12" s="236"/>
      <c r="H12" s="237"/>
      <c r="I12" s="238">
        <f t="shared" si="0"/>
        <v>0</v>
      </c>
    </row>
    <row r="13" spans="1:9">
      <c r="B13" s="587"/>
      <c r="C13" s="562"/>
      <c r="D13" s="565"/>
      <c r="E13" s="234"/>
      <c r="F13" s="235"/>
      <c r="G13" s="236"/>
      <c r="H13" s="237"/>
      <c r="I13" s="238">
        <f t="shared" si="0"/>
        <v>0</v>
      </c>
    </row>
    <row r="14" spans="1:9" ht="13.5" thickBot="1">
      <c r="B14" s="587"/>
      <c r="C14" s="562"/>
      <c r="D14" s="565"/>
      <c r="E14" s="239"/>
      <c r="F14" s="240"/>
      <c r="G14" s="241"/>
      <c r="H14" s="242"/>
      <c r="I14" s="243">
        <f t="shared" si="0"/>
        <v>0</v>
      </c>
    </row>
    <row r="15" spans="1:9" ht="14" thickTop="1" thickBot="1">
      <c r="B15" s="587"/>
      <c r="C15" s="563"/>
      <c r="D15" s="566"/>
      <c r="E15" s="244"/>
      <c r="F15" s="245"/>
      <c r="G15" s="246"/>
      <c r="H15" s="247"/>
      <c r="I15" s="248">
        <f>SUM(I7:I14)</f>
        <v>800000</v>
      </c>
    </row>
    <row r="16" spans="1:9">
      <c r="B16" s="587"/>
      <c r="C16" s="561" t="s">
        <v>181</v>
      </c>
      <c r="D16" s="564">
        <f>SUM(I16:I20)</f>
        <v>0</v>
      </c>
      <c r="E16" s="249"/>
      <c r="F16" s="250"/>
      <c r="G16" s="251"/>
      <c r="H16" s="252"/>
      <c r="I16" s="233">
        <f>F16*G16</f>
        <v>0</v>
      </c>
    </row>
    <row r="17" spans="2:9">
      <c r="B17" s="587"/>
      <c r="C17" s="562"/>
      <c r="D17" s="565"/>
      <c r="E17" s="234"/>
      <c r="F17" s="235"/>
      <c r="G17" s="236"/>
      <c r="H17" s="237"/>
      <c r="I17" s="238">
        <f>F17*G17</f>
        <v>0</v>
      </c>
    </row>
    <row r="18" spans="2:9">
      <c r="B18" s="587"/>
      <c r="C18" s="562"/>
      <c r="D18" s="565"/>
      <c r="E18" s="234"/>
      <c r="F18" s="235"/>
      <c r="G18" s="236"/>
      <c r="H18" s="237"/>
      <c r="I18" s="238">
        <f>F18*G18</f>
        <v>0</v>
      </c>
    </row>
    <row r="19" spans="2:9">
      <c r="B19" s="587"/>
      <c r="C19" s="562"/>
      <c r="D19" s="565"/>
      <c r="E19" s="234"/>
      <c r="F19" s="235"/>
      <c r="G19" s="236"/>
      <c r="H19" s="237"/>
      <c r="I19" s="238">
        <f>F19*G19</f>
        <v>0</v>
      </c>
    </row>
    <row r="20" spans="2:9" ht="13.5" thickBot="1">
      <c r="B20" s="587"/>
      <c r="C20" s="562"/>
      <c r="D20" s="565"/>
      <c r="E20" s="239"/>
      <c r="F20" s="240"/>
      <c r="G20" s="241"/>
      <c r="H20" s="242"/>
      <c r="I20" s="243">
        <f>F20*G20</f>
        <v>0</v>
      </c>
    </row>
    <row r="21" spans="2:9" ht="14" thickTop="1" thickBot="1">
      <c r="B21" s="587"/>
      <c r="C21" s="563"/>
      <c r="D21" s="566"/>
      <c r="E21" s="244"/>
      <c r="F21" s="245"/>
      <c r="G21" s="246"/>
      <c r="H21" s="247"/>
      <c r="I21" s="248">
        <f>SUM(I16:I20)</f>
        <v>0</v>
      </c>
    </row>
    <row r="22" spans="2:9">
      <c r="B22" s="587"/>
      <c r="C22" s="561" t="s">
        <v>182</v>
      </c>
      <c r="D22" s="564">
        <f>SUM(I22:I26)</f>
        <v>2500000</v>
      </c>
      <c r="E22" s="229"/>
      <c r="F22" s="250"/>
      <c r="G22" s="253"/>
      <c r="H22" s="252"/>
      <c r="I22" s="233">
        <f>F22</f>
        <v>0</v>
      </c>
    </row>
    <row r="23" spans="2:9">
      <c r="B23" s="587"/>
      <c r="C23" s="562"/>
      <c r="D23" s="565"/>
      <c r="E23" s="234" t="s">
        <v>183</v>
      </c>
      <c r="F23" s="235">
        <v>2500000</v>
      </c>
      <c r="G23" s="254"/>
      <c r="H23" s="237"/>
      <c r="I23" s="238">
        <f>F23</f>
        <v>2500000</v>
      </c>
    </row>
    <row r="24" spans="2:9">
      <c r="B24" s="587"/>
      <c r="C24" s="562"/>
      <c r="D24" s="565"/>
      <c r="E24" s="234"/>
      <c r="F24" s="235"/>
      <c r="G24" s="254"/>
      <c r="H24" s="237"/>
      <c r="I24" s="238">
        <f>F24</f>
        <v>0</v>
      </c>
    </row>
    <row r="25" spans="2:9">
      <c r="B25" s="587"/>
      <c r="C25" s="562"/>
      <c r="D25" s="565"/>
      <c r="E25" s="234"/>
      <c r="F25" s="235"/>
      <c r="G25" s="254"/>
      <c r="H25" s="237"/>
      <c r="I25" s="238">
        <f>F25</f>
        <v>0</v>
      </c>
    </row>
    <row r="26" spans="2:9" ht="13.5" thickBot="1">
      <c r="B26" s="587"/>
      <c r="C26" s="562"/>
      <c r="D26" s="565"/>
      <c r="E26" s="239"/>
      <c r="F26" s="240"/>
      <c r="G26" s="255"/>
      <c r="H26" s="242"/>
      <c r="I26" s="243">
        <f>F26</f>
        <v>0</v>
      </c>
    </row>
    <row r="27" spans="2:9" ht="14" thickTop="1" thickBot="1">
      <c r="B27" s="587"/>
      <c r="C27" s="563"/>
      <c r="D27" s="566"/>
      <c r="E27" s="244"/>
      <c r="F27" s="245"/>
      <c r="G27" s="246"/>
      <c r="H27" s="247"/>
      <c r="I27" s="248">
        <f>SUM(I22:I26)</f>
        <v>2500000</v>
      </c>
    </row>
    <row r="28" spans="2:9">
      <c r="B28" s="587"/>
      <c r="C28" s="561" t="s">
        <v>184</v>
      </c>
      <c r="D28" s="564">
        <f>SUM(I28:I32)</f>
        <v>0</v>
      </c>
      <c r="E28" s="229"/>
      <c r="F28" s="250"/>
      <c r="G28" s="251"/>
      <c r="H28" s="252"/>
      <c r="I28" s="233">
        <f>F28*G28</f>
        <v>0</v>
      </c>
    </row>
    <row r="29" spans="2:9">
      <c r="B29" s="587"/>
      <c r="C29" s="562"/>
      <c r="D29" s="565"/>
      <c r="E29" s="234"/>
      <c r="F29" s="235"/>
      <c r="G29" s="236"/>
      <c r="H29" s="237"/>
      <c r="I29" s="238">
        <f>F29*G29</f>
        <v>0</v>
      </c>
    </row>
    <row r="30" spans="2:9">
      <c r="B30" s="587"/>
      <c r="C30" s="562"/>
      <c r="D30" s="565"/>
      <c r="E30" s="234"/>
      <c r="F30" s="235"/>
      <c r="G30" s="236"/>
      <c r="H30" s="237"/>
      <c r="I30" s="238">
        <f>F30*G30</f>
        <v>0</v>
      </c>
    </row>
    <row r="31" spans="2:9">
      <c r="B31" s="587"/>
      <c r="C31" s="562"/>
      <c r="D31" s="565"/>
      <c r="E31" s="234"/>
      <c r="F31" s="235"/>
      <c r="G31" s="236"/>
      <c r="H31" s="237"/>
      <c r="I31" s="238">
        <f>F31*G31</f>
        <v>0</v>
      </c>
    </row>
    <row r="32" spans="2:9" ht="13.5" thickBot="1">
      <c r="B32" s="587"/>
      <c r="C32" s="562"/>
      <c r="D32" s="565"/>
      <c r="E32" s="239"/>
      <c r="F32" s="240"/>
      <c r="G32" s="241"/>
      <c r="H32" s="242"/>
      <c r="I32" s="243">
        <f>F32*G32</f>
        <v>0</v>
      </c>
    </row>
    <row r="33" spans="2:9" ht="14" thickTop="1" thickBot="1">
      <c r="B33" s="587"/>
      <c r="C33" s="563"/>
      <c r="D33" s="566"/>
      <c r="E33" s="244"/>
      <c r="F33" s="245"/>
      <c r="G33" s="246"/>
      <c r="H33" s="247"/>
      <c r="I33" s="248">
        <f>SUM(I28:I32)</f>
        <v>0</v>
      </c>
    </row>
    <row r="34" spans="2:9">
      <c r="B34" s="587"/>
      <c r="C34" s="589" t="s">
        <v>185</v>
      </c>
      <c r="D34" s="564">
        <f>SUM(I34:I38)</f>
        <v>0</v>
      </c>
      <c r="E34" s="229"/>
      <c r="F34" s="250"/>
      <c r="G34" s="251"/>
      <c r="H34" s="252"/>
      <c r="I34" s="233">
        <f>F34*G34</f>
        <v>0</v>
      </c>
    </row>
    <row r="35" spans="2:9">
      <c r="B35" s="587"/>
      <c r="C35" s="590"/>
      <c r="D35" s="565"/>
      <c r="E35" s="234"/>
      <c r="F35" s="235"/>
      <c r="G35" s="236"/>
      <c r="H35" s="237"/>
      <c r="I35" s="238">
        <f>F35*G35</f>
        <v>0</v>
      </c>
    </row>
    <row r="36" spans="2:9">
      <c r="B36" s="587"/>
      <c r="C36" s="590"/>
      <c r="D36" s="565"/>
      <c r="E36" s="234"/>
      <c r="F36" s="235"/>
      <c r="G36" s="236"/>
      <c r="H36" s="237"/>
      <c r="I36" s="238">
        <f>F36*G36</f>
        <v>0</v>
      </c>
    </row>
    <row r="37" spans="2:9">
      <c r="B37" s="587"/>
      <c r="C37" s="590"/>
      <c r="D37" s="565"/>
      <c r="E37" s="234"/>
      <c r="F37" s="235"/>
      <c r="G37" s="236"/>
      <c r="H37" s="237"/>
      <c r="I37" s="238">
        <f>F37*G37</f>
        <v>0</v>
      </c>
    </row>
    <row r="38" spans="2:9" ht="13.5" thickBot="1">
      <c r="B38" s="587"/>
      <c r="C38" s="590"/>
      <c r="D38" s="565"/>
      <c r="E38" s="239"/>
      <c r="F38" s="240"/>
      <c r="G38" s="241"/>
      <c r="H38" s="242"/>
      <c r="I38" s="243">
        <f>F38*G38</f>
        <v>0</v>
      </c>
    </row>
    <row r="39" spans="2:9" ht="14" thickTop="1" thickBot="1">
      <c r="B39" s="587"/>
      <c r="C39" s="591"/>
      <c r="D39" s="566"/>
      <c r="E39" s="244"/>
      <c r="F39" s="245"/>
      <c r="G39" s="246"/>
      <c r="H39" s="247"/>
      <c r="I39" s="248">
        <f>SUM(I34:I38)</f>
        <v>0</v>
      </c>
    </row>
    <row r="40" spans="2:9">
      <c r="B40" s="587"/>
      <c r="C40" s="569" t="s">
        <v>186</v>
      </c>
      <c r="D40" s="564">
        <f>SUM(I40:I44)</f>
        <v>0</v>
      </c>
      <c r="E40" s="229"/>
      <c r="F40" s="250"/>
      <c r="G40" s="251"/>
      <c r="H40" s="252"/>
      <c r="I40" s="233">
        <f>F40*G40</f>
        <v>0</v>
      </c>
    </row>
    <row r="41" spans="2:9">
      <c r="B41" s="587"/>
      <c r="C41" s="562"/>
      <c r="D41" s="565"/>
      <c r="E41" s="234"/>
      <c r="F41" s="235"/>
      <c r="G41" s="236"/>
      <c r="H41" s="237"/>
      <c r="I41" s="238">
        <f>F41*G41</f>
        <v>0</v>
      </c>
    </row>
    <row r="42" spans="2:9">
      <c r="B42" s="587"/>
      <c r="C42" s="562"/>
      <c r="D42" s="565"/>
      <c r="E42" s="234"/>
      <c r="F42" s="235"/>
      <c r="G42" s="236"/>
      <c r="H42" s="237"/>
      <c r="I42" s="238">
        <f>F42*G42</f>
        <v>0</v>
      </c>
    </row>
    <row r="43" spans="2:9">
      <c r="B43" s="587"/>
      <c r="C43" s="562"/>
      <c r="D43" s="565"/>
      <c r="E43" s="234"/>
      <c r="F43" s="235"/>
      <c r="G43" s="236"/>
      <c r="H43" s="237"/>
      <c r="I43" s="238">
        <f>F43*G43</f>
        <v>0</v>
      </c>
    </row>
    <row r="44" spans="2:9" ht="13.5" thickBot="1">
      <c r="B44" s="587"/>
      <c r="C44" s="562"/>
      <c r="D44" s="565"/>
      <c r="E44" s="239"/>
      <c r="F44" s="240"/>
      <c r="G44" s="241"/>
      <c r="H44" s="242"/>
      <c r="I44" s="243">
        <f>F44*G44</f>
        <v>0</v>
      </c>
    </row>
    <row r="45" spans="2:9" ht="14" thickTop="1" thickBot="1">
      <c r="B45" s="587"/>
      <c r="C45" s="562"/>
      <c r="D45" s="566"/>
      <c r="E45" s="244"/>
      <c r="F45" s="245"/>
      <c r="G45" s="246"/>
      <c r="H45" s="247"/>
      <c r="I45" s="248">
        <f>SUM(I40:I44)</f>
        <v>0</v>
      </c>
    </row>
    <row r="46" spans="2:9">
      <c r="B46" s="587"/>
      <c r="C46" s="561" t="s">
        <v>187</v>
      </c>
      <c r="D46" s="565">
        <f>SUM(D7:D45)</f>
        <v>3300000</v>
      </c>
      <c r="E46" s="592"/>
      <c r="F46" s="594">
        <f>I15+I21+I27+I33+I39+I45</f>
        <v>3300000</v>
      </c>
      <c r="G46" s="595"/>
      <c r="H46" s="595"/>
      <c r="I46" s="596"/>
    </row>
    <row r="47" spans="2:9" ht="13.5" thickBot="1">
      <c r="B47" s="587"/>
      <c r="C47" s="563"/>
      <c r="D47" s="566"/>
      <c r="E47" s="593"/>
      <c r="F47" s="597"/>
      <c r="G47" s="598"/>
      <c r="H47" s="598"/>
      <c r="I47" s="599"/>
    </row>
    <row r="48" spans="2:9">
      <c r="B48" s="587"/>
      <c r="C48" s="561" t="s">
        <v>188</v>
      </c>
      <c r="D48" s="564">
        <f>D149-D46</f>
        <v>5202950</v>
      </c>
      <c r="E48" s="580"/>
      <c r="F48" s="581"/>
      <c r="G48" s="581"/>
      <c r="H48" s="581"/>
      <c r="I48" s="600"/>
    </row>
    <row r="49" spans="1:9" ht="13.5" thickBot="1">
      <c r="B49" s="587"/>
      <c r="C49" s="563"/>
      <c r="D49" s="566"/>
      <c r="E49" s="582"/>
      <c r="F49" s="583"/>
      <c r="G49" s="583"/>
      <c r="H49" s="583"/>
      <c r="I49" s="601"/>
    </row>
    <row r="50" spans="1:9" ht="19.149999999999999" customHeight="1">
      <c r="B50" s="587"/>
      <c r="C50" s="576" t="s">
        <v>189</v>
      </c>
      <c r="D50" s="573">
        <f>SUM(D46,D48)</f>
        <v>8502950</v>
      </c>
      <c r="E50" s="580"/>
      <c r="F50" s="581"/>
      <c r="G50" s="581"/>
      <c r="H50" s="581"/>
      <c r="I50" s="578" t="str">
        <f>IF(D50=D149,"〇","不一致")</f>
        <v>〇</v>
      </c>
    </row>
    <row r="51" spans="1:9" ht="22.15" customHeight="1" thickBot="1">
      <c r="B51" s="588"/>
      <c r="C51" s="577"/>
      <c r="D51" s="574"/>
      <c r="E51" s="582"/>
      <c r="F51" s="583"/>
      <c r="G51" s="583"/>
      <c r="H51" s="583"/>
      <c r="I51" s="579"/>
    </row>
    <row r="52" spans="1:9">
      <c r="B52" s="298" t="s">
        <v>190</v>
      </c>
      <c r="C52" s="257"/>
      <c r="D52" s="258"/>
      <c r="E52" s="318"/>
      <c r="F52" s="259"/>
      <c r="G52" s="260"/>
      <c r="H52" s="260"/>
      <c r="I52" s="259"/>
    </row>
    <row r="53" spans="1:9">
      <c r="B53" s="298" t="s">
        <v>191</v>
      </c>
      <c r="C53" s="257"/>
      <c r="D53" s="258"/>
      <c r="E53" s="318"/>
      <c r="F53" s="259"/>
      <c r="G53" s="260"/>
      <c r="H53" s="260"/>
      <c r="I53" s="259"/>
    </row>
    <row r="54" spans="1:9">
      <c r="B54" s="256"/>
      <c r="C54" s="257"/>
      <c r="D54" s="258"/>
      <c r="E54" s="318"/>
      <c r="F54" s="259"/>
      <c r="G54" s="260"/>
      <c r="H54" s="260"/>
      <c r="I54" s="259"/>
    </row>
    <row r="55" spans="1:9">
      <c r="B55" s="261"/>
      <c r="C55" s="257"/>
      <c r="D55" s="258"/>
      <c r="E55" s="262"/>
      <c r="F55" s="263"/>
      <c r="G55" s="263"/>
      <c r="H55" s="263"/>
      <c r="I55" s="263"/>
    </row>
    <row r="56" spans="1:9" s="210" customFormat="1" ht="17" thickBot="1">
      <c r="A56" s="210" t="s">
        <v>23</v>
      </c>
      <c r="B56" s="264"/>
      <c r="C56" s="265"/>
      <c r="D56" s="266"/>
      <c r="E56" s="267"/>
      <c r="F56" s="268"/>
      <c r="G56" s="268"/>
      <c r="H56" s="268"/>
      <c r="I56" s="214" t="s">
        <v>192</v>
      </c>
    </row>
    <row r="57" spans="1:9" ht="21.5" thickBot="1">
      <c r="B57" s="215"/>
      <c r="E57" s="91"/>
      <c r="G57" s="218"/>
      <c r="H57" s="584" t="s">
        <v>168</v>
      </c>
      <c r="I57" s="585"/>
    </row>
    <row r="58" spans="1:9" ht="19.5" thickBot="1">
      <c r="A58" s="219"/>
      <c r="B58" s="575" t="s">
        <v>193</v>
      </c>
      <c r="C58" s="575"/>
      <c r="D58" s="575"/>
      <c r="E58" s="575"/>
      <c r="F58" s="575"/>
      <c r="G58" s="575"/>
      <c r="H58" s="575"/>
      <c r="I58" s="575"/>
    </row>
    <row r="59" spans="1:9" ht="21.75" customHeight="1" thickBot="1">
      <c r="B59" s="570" t="s">
        <v>194</v>
      </c>
      <c r="C59" s="269" t="s">
        <v>195</v>
      </c>
      <c r="D59" s="270" t="s">
        <v>173</v>
      </c>
      <c r="E59" s="271" t="s">
        <v>196</v>
      </c>
      <c r="F59" s="272" t="s">
        <v>197</v>
      </c>
      <c r="G59" s="227" t="s">
        <v>198</v>
      </c>
      <c r="H59" s="227" t="s">
        <v>128</v>
      </c>
      <c r="I59" s="273"/>
    </row>
    <row r="60" spans="1:9">
      <c r="B60" s="571"/>
      <c r="C60" s="569" t="s">
        <v>199</v>
      </c>
      <c r="D60" s="564">
        <f>SUM(I60:I69)</f>
        <v>7000000</v>
      </c>
      <c r="E60" s="229" t="s">
        <v>200</v>
      </c>
      <c r="F60" s="230">
        <v>5000000</v>
      </c>
      <c r="G60" s="231">
        <v>1</v>
      </c>
      <c r="H60" s="232"/>
      <c r="I60" s="233">
        <f t="shared" ref="I60:I69" si="1">F60*G60</f>
        <v>5000000</v>
      </c>
    </row>
    <row r="61" spans="1:9">
      <c r="B61" s="571"/>
      <c r="C61" s="562"/>
      <c r="D61" s="565"/>
      <c r="E61" s="234" t="s">
        <v>201</v>
      </c>
      <c r="F61" s="274">
        <v>2000000</v>
      </c>
      <c r="G61" s="275">
        <v>1</v>
      </c>
      <c r="H61" s="276"/>
      <c r="I61" s="238">
        <f t="shared" si="1"/>
        <v>2000000</v>
      </c>
    </row>
    <row r="62" spans="1:9">
      <c r="B62" s="571"/>
      <c r="C62" s="562"/>
      <c r="D62" s="565"/>
      <c r="E62" s="234"/>
      <c r="F62" s="274"/>
      <c r="G62" s="275"/>
      <c r="H62" s="276"/>
      <c r="I62" s="238">
        <f t="shared" si="1"/>
        <v>0</v>
      </c>
    </row>
    <row r="63" spans="1:9">
      <c r="B63" s="571"/>
      <c r="C63" s="562"/>
      <c r="D63" s="565"/>
      <c r="E63" s="234"/>
      <c r="F63" s="274"/>
      <c r="G63" s="275"/>
      <c r="H63" s="276"/>
      <c r="I63" s="238">
        <f t="shared" si="1"/>
        <v>0</v>
      </c>
    </row>
    <row r="64" spans="1:9">
      <c r="B64" s="571"/>
      <c r="C64" s="562"/>
      <c r="D64" s="565"/>
      <c r="E64" s="234"/>
      <c r="F64" s="274"/>
      <c r="G64" s="275"/>
      <c r="H64" s="276"/>
      <c r="I64" s="238">
        <f t="shared" si="1"/>
        <v>0</v>
      </c>
    </row>
    <row r="65" spans="2:9">
      <c r="B65" s="571"/>
      <c r="C65" s="562"/>
      <c r="D65" s="565"/>
      <c r="E65" s="234"/>
      <c r="F65" s="235"/>
      <c r="G65" s="236"/>
      <c r="H65" s="237"/>
      <c r="I65" s="238">
        <f t="shared" si="1"/>
        <v>0</v>
      </c>
    </row>
    <row r="66" spans="2:9">
      <c r="B66" s="571"/>
      <c r="C66" s="562"/>
      <c r="D66" s="565"/>
      <c r="E66" s="234"/>
      <c r="F66" s="235"/>
      <c r="G66" s="236"/>
      <c r="H66" s="237"/>
      <c r="I66" s="238">
        <f t="shared" si="1"/>
        <v>0</v>
      </c>
    </row>
    <row r="67" spans="2:9">
      <c r="B67" s="571"/>
      <c r="C67" s="562"/>
      <c r="D67" s="565"/>
      <c r="E67" s="234"/>
      <c r="F67" s="235"/>
      <c r="G67" s="236"/>
      <c r="H67" s="237"/>
      <c r="I67" s="238">
        <f t="shared" si="1"/>
        <v>0</v>
      </c>
    </row>
    <row r="68" spans="2:9">
      <c r="B68" s="571"/>
      <c r="C68" s="562"/>
      <c r="D68" s="565"/>
      <c r="E68" s="234"/>
      <c r="F68" s="235"/>
      <c r="G68" s="236"/>
      <c r="H68" s="237"/>
      <c r="I68" s="238">
        <f t="shared" si="1"/>
        <v>0</v>
      </c>
    </row>
    <row r="69" spans="2:9" ht="13.5" thickBot="1">
      <c r="B69" s="571"/>
      <c r="C69" s="562"/>
      <c r="D69" s="565"/>
      <c r="E69" s="239"/>
      <c r="F69" s="240"/>
      <c r="G69" s="241"/>
      <c r="H69" s="242"/>
      <c r="I69" s="243">
        <f t="shared" si="1"/>
        <v>0</v>
      </c>
    </row>
    <row r="70" spans="2:9" ht="14" thickTop="1" thickBot="1">
      <c r="B70" s="571"/>
      <c r="C70" s="563"/>
      <c r="D70" s="566"/>
      <c r="E70" s="244"/>
      <c r="F70" s="245"/>
      <c r="G70" s="246"/>
      <c r="H70" s="247"/>
      <c r="I70" s="248">
        <f>SUM(I60:I69)</f>
        <v>7000000</v>
      </c>
    </row>
    <row r="71" spans="2:9">
      <c r="B71" s="571"/>
      <c r="C71" s="561" t="s">
        <v>202</v>
      </c>
      <c r="D71" s="564">
        <f>SUM(I71:I80)</f>
        <v>614050</v>
      </c>
      <c r="E71" s="277" t="s">
        <v>142</v>
      </c>
      <c r="F71" s="278"/>
      <c r="G71" s="279"/>
      <c r="H71" s="280"/>
      <c r="I71" s="233">
        <f t="shared" ref="I71:I74" si="2">F71*G71</f>
        <v>0</v>
      </c>
    </row>
    <row r="72" spans="2:9">
      <c r="B72" s="571"/>
      <c r="C72" s="562"/>
      <c r="D72" s="565"/>
      <c r="E72" s="234" t="s">
        <v>203</v>
      </c>
      <c r="F72" s="235">
        <v>102950</v>
      </c>
      <c r="G72" s="236">
        <v>3</v>
      </c>
      <c r="H72" s="281"/>
      <c r="I72" s="238">
        <f t="shared" si="2"/>
        <v>308850</v>
      </c>
    </row>
    <row r="73" spans="2:9">
      <c r="B73" s="571"/>
      <c r="C73" s="562"/>
      <c r="D73" s="565"/>
      <c r="E73" s="234"/>
      <c r="F73" s="235"/>
      <c r="G73" s="236"/>
      <c r="H73" s="281"/>
      <c r="I73" s="238">
        <f t="shared" si="2"/>
        <v>0</v>
      </c>
    </row>
    <row r="74" spans="2:9">
      <c r="B74" s="571"/>
      <c r="C74" s="562"/>
      <c r="D74" s="565"/>
      <c r="E74" s="234"/>
      <c r="F74" s="235"/>
      <c r="G74" s="236"/>
      <c r="H74" s="281"/>
      <c r="I74" s="238">
        <f t="shared" si="2"/>
        <v>0</v>
      </c>
    </row>
    <row r="75" spans="2:9">
      <c r="B75" s="571"/>
      <c r="C75" s="562"/>
      <c r="D75" s="565"/>
      <c r="E75" s="282"/>
      <c r="F75" s="283"/>
      <c r="G75" s="284"/>
      <c r="H75" s="285"/>
      <c r="I75" s="286">
        <f>F75*G75</f>
        <v>0</v>
      </c>
    </row>
    <row r="76" spans="2:9">
      <c r="B76" s="571"/>
      <c r="C76" s="562"/>
      <c r="D76" s="565"/>
      <c r="E76" s="287" t="s">
        <v>147</v>
      </c>
      <c r="F76" s="288"/>
      <c r="G76" s="289"/>
      <c r="H76" s="285"/>
      <c r="I76" s="290">
        <f>F76*G76</f>
        <v>0</v>
      </c>
    </row>
    <row r="77" spans="2:9">
      <c r="B77" s="571"/>
      <c r="C77" s="562"/>
      <c r="D77" s="565"/>
      <c r="E77" s="234" t="s">
        <v>204</v>
      </c>
      <c r="F77" s="235">
        <v>228900</v>
      </c>
      <c r="G77" s="236">
        <v>1</v>
      </c>
      <c r="H77" s="285"/>
      <c r="I77" s="290">
        <f t="shared" ref="I77:I80" si="3">F77*G77</f>
        <v>228900</v>
      </c>
    </row>
    <row r="78" spans="2:9">
      <c r="B78" s="571"/>
      <c r="C78" s="562"/>
      <c r="D78" s="565"/>
      <c r="E78" s="234" t="s">
        <v>205</v>
      </c>
      <c r="F78" s="235">
        <v>76300</v>
      </c>
      <c r="G78" s="236">
        <v>1</v>
      </c>
      <c r="H78" s="285"/>
      <c r="I78" s="290">
        <f t="shared" si="3"/>
        <v>76300</v>
      </c>
    </row>
    <row r="79" spans="2:9">
      <c r="B79" s="571"/>
      <c r="C79" s="562"/>
      <c r="D79" s="565"/>
      <c r="E79" s="234"/>
      <c r="F79" s="235"/>
      <c r="G79" s="236"/>
      <c r="H79" s="285"/>
      <c r="I79" s="290">
        <f t="shared" si="3"/>
        <v>0</v>
      </c>
    </row>
    <row r="80" spans="2:9" ht="13.5" thickBot="1">
      <c r="B80" s="571"/>
      <c r="C80" s="562"/>
      <c r="D80" s="565"/>
      <c r="E80" s="239"/>
      <c r="F80" s="240"/>
      <c r="G80" s="241"/>
      <c r="H80" s="285"/>
      <c r="I80" s="291">
        <f t="shared" si="3"/>
        <v>0</v>
      </c>
    </row>
    <row r="81" spans="2:9" ht="14" thickTop="1" thickBot="1">
      <c r="B81" s="571"/>
      <c r="C81" s="563"/>
      <c r="D81" s="566"/>
      <c r="E81" s="244"/>
      <c r="F81" s="245"/>
      <c r="G81" s="246"/>
      <c r="H81" s="292"/>
      <c r="I81" s="248">
        <f>SUM(I71:I80)</f>
        <v>614050</v>
      </c>
    </row>
    <row r="82" spans="2:9">
      <c r="B82" s="571"/>
      <c r="C82" s="561" t="s">
        <v>206</v>
      </c>
      <c r="D82" s="564">
        <f>SUM(I82:I91)</f>
        <v>550000</v>
      </c>
      <c r="E82" s="229"/>
      <c r="F82" s="250"/>
      <c r="G82" s="251"/>
      <c r="H82" s="232"/>
      <c r="I82" s="233">
        <f t="shared" ref="I82:I91" si="4">F82*G82</f>
        <v>0</v>
      </c>
    </row>
    <row r="83" spans="2:9">
      <c r="B83" s="571"/>
      <c r="C83" s="562"/>
      <c r="D83" s="565"/>
      <c r="E83" s="234" t="s">
        <v>207</v>
      </c>
      <c r="F83" s="235">
        <v>550000</v>
      </c>
      <c r="G83" s="236">
        <v>1</v>
      </c>
      <c r="H83" s="276"/>
      <c r="I83" s="238">
        <f t="shared" si="4"/>
        <v>550000</v>
      </c>
    </row>
    <row r="84" spans="2:9">
      <c r="B84" s="571"/>
      <c r="C84" s="562"/>
      <c r="D84" s="565"/>
      <c r="E84" s="234"/>
      <c r="F84" s="235"/>
      <c r="G84" s="236"/>
      <c r="H84" s="276"/>
      <c r="I84" s="238">
        <f t="shared" si="4"/>
        <v>0</v>
      </c>
    </row>
    <row r="85" spans="2:9">
      <c r="B85" s="571"/>
      <c r="C85" s="562"/>
      <c r="D85" s="565"/>
      <c r="E85" s="234"/>
      <c r="F85" s="235"/>
      <c r="G85" s="236"/>
      <c r="H85" s="276"/>
      <c r="I85" s="238">
        <f t="shared" si="4"/>
        <v>0</v>
      </c>
    </row>
    <row r="86" spans="2:9">
      <c r="B86" s="571"/>
      <c r="C86" s="562"/>
      <c r="D86" s="565"/>
      <c r="E86" s="234"/>
      <c r="F86" s="235"/>
      <c r="G86" s="236"/>
      <c r="H86" s="276"/>
      <c r="I86" s="238">
        <f t="shared" si="4"/>
        <v>0</v>
      </c>
    </row>
    <row r="87" spans="2:9">
      <c r="B87" s="571"/>
      <c r="C87" s="562"/>
      <c r="D87" s="565"/>
      <c r="E87" s="234"/>
      <c r="F87" s="235"/>
      <c r="G87" s="236"/>
      <c r="H87" s="237"/>
      <c r="I87" s="238">
        <f t="shared" si="4"/>
        <v>0</v>
      </c>
    </row>
    <row r="88" spans="2:9">
      <c r="B88" s="571"/>
      <c r="C88" s="562"/>
      <c r="D88" s="565"/>
      <c r="E88" s="234"/>
      <c r="F88" s="235"/>
      <c r="G88" s="236"/>
      <c r="H88" s="237"/>
      <c r="I88" s="238">
        <f t="shared" si="4"/>
        <v>0</v>
      </c>
    </row>
    <row r="89" spans="2:9">
      <c r="B89" s="571"/>
      <c r="C89" s="562"/>
      <c r="D89" s="565"/>
      <c r="E89" s="234"/>
      <c r="F89" s="235"/>
      <c r="G89" s="236"/>
      <c r="H89" s="237"/>
      <c r="I89" s="238">
        <f t="shared" si="4"/>
        <v>0</v>
      </c>
    </row>
    <row r="90" spans="2:9">
      <c r="B90" s="571"/>
      <c r="C90" s="562"/>
      <c r="D90" s="565"/>
      <c r="E90" s="234"/>
      <c r="F90" s="235"/>
      <c r="G90" s="236"/>
      <c r="H90" s="237"/>
      <c r="I90" s="238">
        <f t="shared" si="4"/>
        <v>0</v>
      </c>
    </row>
    <row r="91" spans="2:9" ht="13.5" thickBot="1">
      <c r="B91" s="571"/>
      <c r="C91" s="562"/>
      <c r="D91" s="565"/>
      <c r="E91" s="239"/>
      <c r="F91" s="240"/>
      <c r="G91" s="241"/>
      <c r="H91" s="242"/>
      <c r="I91" s="243">
        <f t="shared" si="4"/>
        <v>0</v>
      </c>
    </row>
    <row r="92" spans="2:9" ht="14" thickTop="1" thickBot="1">
      <c r="B92" s="571"/>
      <c r="C92" s="563"/>
      <c r="D92" s="566"/>
      <c r="E92" s="244"/>
      <c r="F92" s="245"/>
      <c r="G92" s="246"/>
      <c r="H92" s="247"/>
      <c r="I92" s="248">
        <f>SUM(I82:I91)</f>
        <v>550000</v>
      </c>
    </row>
    <row r="93" spans="2:9" ht="13.5" customHeight="1">
      <c r="B93" s="571"/>
      <c r="C93" s="561" t="s">
        <v>208</v>
      </c>
      <c r="D93" s="564">
        <f>SUM(I93:I98)</f>
        <v>0</v>
      </c>
      <c r="E93" s="229"/>
      <c r="F93" s="230"/>
      <c r="G93" s="231"/>
      <c r="H93" s="232"/>
      <c r="I93" s="233">
        <f t="shared" ref="I93:I98" si="5">F93*G93</f>
        <v>0</v>
      </c>
    </row>
    <row r="94" spans="2:9">
      <c r="B94" s="571"/>
      <c r="C94" s="562"/>
      <c r="D94" s="565"/>
      <c r="E94" s="234"/>
      <c r="F94" s="235"/>
      <c r="G94" s="236"/>
      <c r="H94" s="276"/>
      <c r="I94" s="238">
        <f t="shared" si="5"/>
        <v>0</v>
      </c>
    </row>
    <row r="95" spans="2:9">
      <c r="B95" s="571"/>
      <c r="C95" s="562"/>
      <c r="D95" s="565"/>
      <c r="E95" s="234"/>
      <c r="F95" s="235"/>
      <c r="G95" s="236"/>
      <c r="H95" s="276"/>
      <c r="I95" s="238">
        <f t="shared" si="5"/>
        <v>0</v>
      </c>
    </row>
    <row r="96" spans="2:9">
      <c r="B96" s="571"/>
      <c r="C96" s="562"/>
      <c r="D96" s="565"/>
      <c r="E96" s="234"/>
      <c r="F96" s="235"/>
      <c r="G96" s="236"/>
      <c r="H96" s="276"/>
      <c r="I96" s="238">
        <f t="shared" si="5"/>
        <v>0</v>
      </c>
    </row>
    <row r="97" spans="2:9">
      <c r="B97" s="571"/>
      <c r="C97" s="562"/>
      <c r="D97" s="565"/>
      <c r="E97" s="234"/>
      <c r="F97" s="235"/>
      <c r="G97" s="236"/>
      <c r="H97" s="276"/>
      <c r="I97" s="238">
        <f t="shared" si="5"/>
        <v>0</v>
      </c>
    </row>
    <row r="98" spans="2:9" ht="13.5" thickBot="1">
      <c r="B98" s="571"/>
      <c r="C98" s="562"/>
      <c r="D98" s="565"/>
      <c r="E98" s="239"/>
      <c r="F98" s="240"/>
      <c r="G98" s="241"/>
      <c r="H98" s="242"/>
      <c r="I98" s="243">
        <f t="shared" si="5"/>
        <v>0</v>
      </c>
    </row>
    <row r="99" spans="2:9" ht="14" thickTop="1" thickBot="1">
      <c r="B99" s="571"/>
      <c r="C99" s="563"/>
      <c r="D99" s="566"/>
      <c r="E99" s="244"/>
      <c r="F99" s="245"/>
      <c r="G99" s="246"/>
      <c r="H99" s="247"/>
      <c r="I99" s="248">
        <f>SUM(I93:I98)</f>
        <v>0</v>
      </c>
    </row>
    <row r="100" spans="2:9" ht="13.5" customHeight="1">
      <c r="B100" s="571"/>
      <c r="C100" s="561" t="s">
        <v>209</v>
      </c>
      <c r="D100" s="564">
        <f>SUM(I100:I105)</f>
        <v>288900</v>
      </c>
      <c r="E100" s="229"/>
      <c r="F100" s="230"/>
      <c r="G100" s="231"/>
      <c r="H100" s="232"/>
      <c r="I100" s="233">
        <f t="shared" ref="I100:I105" si="6">F100*G100</f>
        <v>0</v>
      </c>
    </row>
    <row r="101" spans="2:9">
      <c r="B101" s="571"/>
      <c r="C101" s="562"/>
      <c r="D101" s="565"/>
      <c r="E101" s="234" t="s">
        <v>140</v>
      </c>
      <c r="F101" s="235">
        <v>200000</v>
      </c>
      <c r="G101" s="236">
        <v>1</v>
      </c>
      <c r="H101" s="276"/>
      <c r="I101" s="238">
        <f t="shared" si="6"/>
        <v>200000</v>
      </c>
    </row>
    <row r="102" spans="2:9">
      <c r="B102" s="571"/>
      <c r="C102" s="562"/>
      <c r="D102" s="565"/>
      <c r="E102" s="234" t="s">
        <v>140</v>
      </c>
      <c r="F102" s="235">
        <v>88900</v>
      </c>
      <c r="G102" s="236">
        <v>1</v>
      </c>
      <c r="H102" s="276"/>
      <c r="I102" s="238">
        <f t="shared" si="6"/>
        <v>88900</v>
      </c>
    </row>
    <row r="103" spans="2:9">
      <c r="B103" s="571"/>
      <c r="C103" s="562"/>
      <c r="D103" s="565"/>
      <c r="E103" s="234"/>
      <c r="F103" s="235"/>
      <c r="G103" s="236"/>
      <c r="H103" s="276"/>
      <c r="I103" s="238">
        <f t="shared" si="6"/>
        <v>0</v>
      </c>
    </row>
    <row r="104" spans="2:9">
      <c r="B104" s="571"/>
      <c r="C104" s="562"/>
      <c r="D104" s="565"/>
      <c r="E104" s="234"/>
      <c r="F104" s="235"/>
      <c r="G104" s="236"/>
      <c r="H104" s="276"/>
      <c r="I104" s="238">
        <f t="shared" si="6"/>
        <v>0</v>
      </c>
    </row>
    <row r="105" spans="2:9" ht="13.5" thickBot="1">
      <c r="B105" s="571"/>
      <c r="C105" s="562"/>
      <c r="D105" s="565"/>
      <c r="E105" s="239"/>
      <c r="F105" s="240"/>
      <c r="G105" s="241"/>
      <c r="H105" s="242"/>
      <c r="I105" s="243">
        <f t="shared" si="6"/>
        <v>0</v>
      </c>
    </row>
    <row r="106" spans="2:9" ht="14" thickTop="1" thickBot="1">
      <c r="B106" s="571"/>
      <c r="C106" s="563"/>
      <c r="D106" s="566"/>
      <c r="E106" s="244"/>
      <c r="F106" s="245"/>
      <c r="G106" s="246"/>
      <c r="H106" s="247"/>
      <c r="I106" s="248">
        <f>SUM(I100:I105)</f>
        <v>288900</v>
      </c>
    </row>
    <row r="107" spans="2:9">
      <c r="B107" s="571"/>
      <c r="C107" s="561" t="s">
        <v>210</v>
      </c>
      <c r="D107" s="564">
        <f>SUM(I107:I112)</f>
        <v>50000</v>
      </c>
      <c r="E107" s="229"/>
      <c r="F107" s="230"/>
      <c r="G107" s="231"/>
      <c r="H107" s="232"/>
      <c r="I107" s="233">
        <f t="shared" ref="I107:I112" si="7">F107*G107</f>
        <v>0</v>
      </c>
    </row>
    <row r="108" spans="2:9">
      <c r="B108" s="571"/>
      <c r="C108" s="562"/>
      <c r="D108" s="565"/>
      <c r="E108" s="234" t="s">
        <v>211</v>
      </c>
      <c r="F108" s="235">
        <v>50000</v>
      </c>
      <c r="G108" s="236">
        <v>1</v>
      </c>
      <c r="H108" s="276"/>
      <c r="I108" s="238">
        <f t="shared" si="7"/>
        <v>50000</v>
      </c>
    </row>
    <row r="109" spans="2:9">
      <c r="B109" s="571"/>
      <c r="C109" s="562"/>
      <c r="D109" s="565"/>
      <c r="E109" s="234"/>
      <c r="F109" s="235"/>
      <c r="G109" s="236"/>
      <c r="H109" s="276"/>
      <c r="I109" s="238">
        <f t="shared" si="7"/>
        <v>0</v>
      </c>
    </row>
    <row r="110" spans="2:9">
      <c r="B110" s="571"/>
      <c r="C110" s="562"/>
      <c r="D110" s="565"/>
      <c r="E110" s="234"/>
      <c r="F110" s="235"/>
      <c r="G110" s="236"/>
      <c r="H110" s="276"/>
      <c r="I110" s="238">
        <f t="shared" si="7"/>
        <v>0</v>
      </c>
    </row>
    <row r="111" spans="2:9">
      <c r="B111" s="571"/>
      <c r="C111" s="562"/>
      <c r="D111" s="565"/>
      <c r="E111" s="234"/>
      <c r="F111" s="235"/>
      <c r="G111" s="236"/>
      <c r="H111" s="276"/>
      <c r="I111" s="238">
        <f t="shared" si="7"/>
        <v>0</v>
      </c>
    </row>
    <row r="112" spans="2:9" ht="13.5" thickBot="1">
      <c r="B112" s="571"/>
      <c r="C112" s="562"/>
      <c r="D112" s="565"/>
      <c r="E112" s="239"/>
      <c r="F112" s="240"/>
      <c r="G112" s="241"/>
      <c r="H112" s="242"/>
      <c r="I112" s="243">
        <f t="shared" si="7"/>
        <v>0</v>
      </c>
    </row>
    <row r="113" spans="2:9" ht="14" thickTop="1" thickBot="1">
      <c r="B113" s="571"/>
      <c r="C113" s="563"/>
      <c r="D113" s="566"/>
      <c r="E113" s="244"/>
      <c r="F113" s="245"/>
      <c r="G113" s="246"/>
      <c r="H113" s="247"/>
      <c r="I113" s="248">
        <f>SUM(I107:I112)</f>
        <v>50000</v>
      </c>
    </row>
    <row r="114" spans="2:9">
      <c r="B114" s="571"/>
      <c r="C114" s="561" t="s">
        <v>212</v>
      </c>
      <c r="D114" s="564">
        <f>SUM(I114:I119)</f>
        <v>0</v>
      </c>
      <c r="E114" s="229"/>
      <c r="F114" s="230"/>
      <c r="G114" s="231"/>
      <c r="H114" s="232"/>
      <c r="I114" s="233">
        <f t="shared" ref="I114:I119" si="8">F114*G114</f>
        <v>0</v>
      </c>
    </row>
    <row r="115" spans="2:9">
      <c r="B115" s="571"/>
      <c r="C115" s="562"/>
      <c r="D115" s="565"/>
      <c r="E115" s="234"/>
      <c r="F115" s="235"/>
      <c r="G115" s="236"/>
      <c r="H115" s="276"/>
      <c r="I115" s="238">
        <f t="shared" si="8"/>
        <v>0</v>
      </c>
    </row>
    <row r="116" spans="2:9">
      <c r="B116" s="571"/>
      <c r="C116" s="562"/>
      <c r="D116" s="565"/>
      <c r="E116" s="234"/>
      <c r="F116" s="235"/>
      <c r="G116" s="236"/>
      <c r="H116" s="276"/>
      <c r="I116" s="238">
        <f t="shared" si="8"/>
        <v>0</v>
      </c>
    </row>
    <row r="117" spans="2:9">
      <c r="B117" s="571"/>
      <c r="C117" s="562"/>
      <c r="D117" s="565"/>
      <c r="E117" s="234"/>
      <c r="F117" s="235"/>
      <c r="G117" s="236"/>
      <c r="H117" s="276"/>
      <c r="I117" s="238">
        <f t="shared" si="8"/>
        <v>0</v>
      </c>
    </row>
    <row r="118" spans="2:9">
      <c r="B118" s="571"/>
      <c r="C118" s="562"/>
      <c r="D118" s="565"/>
      <c r="E118" s="234"/>
      <c r="F118" s="235"/>
      <c r="G118" s="236"/>
      <c r="H118" s="276"/>
      <c r="I118" s="238">
        <f t="shared" si="8"/>
        <v>0</v>
      </c>
    </row>
    <row r="119" spans="2:9" ht="13.5" thickBot="1">
      <c r="B119" s="571"/>
      <c r="C119" s="562"/>
      <c r="D119" s="565"/>
      <c r="E119" s="239"/>
      <c r="F119" s="240"/>
      <c r="G119" s="241"/>
      <c r="H119" s="242"/>
      <c r="I119" s="243">
        <f t="shared" si="8"/>
        <v>0</v>
      </c>
    </row>
    <row r="120" spans="2:9" ht="14" thickTop="1" thickBot="1">
      <c r="B120" s="571"/>
      <c r="C120" s="563"/>
      <c r="D120" s="566"/>
      <c r="E120" s="244"/>
      <c r="F120" s="245"/>
      <c r="G120" s="246"/>
      <c r="H120" s="247"/>
      <c r="I120" s="248">
        <f>SUM(I114:I119)</f>
        <v>0</v>
      </c>
    </row>
    <row r="121" spans="2:9">
      <c r="B121" s="571"/>
      <c r="C121" s="561" t="s">
        <v>213</v>
      </c>
      <c r="D121" s="564">
        <f>SUM(I121:I126)</f>
        <v>0</v>
      </c>
      <c r="E121" s="229"/>
      <c r="F121" s="230"/>
      <c r="G121" s="231"/>
      <c r="H121" s="232"/>
      <c r="I121" s="233">
        <f t="shared" ref="I121:I126" si="9">F121*G121</f>
        <v>0</v>
      </c>
    </row>
    <row r="122" spans="2:9">
      <c r="B122" s="571"/>
      <c r="C122" s="562"/>
      <c r="D122" s="565"/>
      <c r="E122" s="234"/>
      <c r="F122" s="235"/>
      <c r="G122" s="236"/>
      <c r="H122" s="276"/>
      <c r="I122" s="238">
        <f t="shared" si="9"/>
        <v>0</v>
      </c>
    </row>
    <row r="123" spans="2:9">
      <c r="B123" s="571"/>
      <c r="C123" s="562"/>
      <c r="D123" s="565"/>
      <c r="E123" s="234"/>
      <c r="F123" s="235"/>
      <c r="G123" s="236"/>
      <c r="H123" s="276"/>
      <c r="I123" s="238">
        <f t="shared" si="9"/>
        <v>0</v>
      </c>
    </row>
    <row r="124" spans="2:9">
      <c r="B124" s="571"/>
      <c r="C124" s="562"/>
      <c r="D124" s="565"/>
      <c r="E124" s="234"/>
      <c r="F124" s="235"/>
      <c r="G124" s="236"/>
      <c r="H124" s="276"/>
      <c r="I124" s="238">
        <f t="shared" si="9"/>
        <v>0</v>
      </c>
    </row>
    <row r="125" spans="2:9">
      <c r="B125" s="571"/>
      <c r="C125" s="562"/>
      <c r="D125" s="565"/>
      <c r="E125" s="234"/>
      <c r="F125" s="235"/>
      <c r="G125" s="236"/>
      <c r="H125" s="276"/>
      <c r="I125" s="238">
        <f t="shared" si="9"/>
        <v>0</v>
      </c>
    </row>
    <row r="126" spans="2:9" ht="13.5" thickBot="1">
      <c r="B126" s="571"/>
      <c r="C126" s="562"/>
      <c r="D126" s="565"/>
      <c r="E126" s="239"/>
      <c r="F126" s="240"/>
      <c r="G126" s="241"/>
      <c r="H126" s="242"/>
      <c r="I126" s="243">
        <f t="shared" si="9"/>
        <v>0</v>
      </c>
    </row>
    <row r="127" spans="2:9" ht="14" thickTop="1" thickBot="1">
      <c r="B127" s="571"/>
      <c r="C127" s="563"/>
      <c r="D127" s="566"/>
      <c r="E127" s="244"/>
      <c r="F127" s="245"/>
      <c r="G127" s="246"/>
      <c r="H127" s="247"/>
      <c r="I127" s="248">
        <f>SUM(I121:I126)</f>
        <v>0</v>
      </c>
    </row>
    <row r="128" spans="2:9">
      <c r="B128" s="571"/>
      <c r="C128" s="561" t="s">
        <v>214</v>
      </c>
      <c r="D128" s="564">
        <f>SUM(I128:I133)</f>
        <v>0</v>
      </c>
      <c r="E128" s="229"/>
      <c r="F128" s="230"/>
      <c r="G128" s="231"/>
      <c r="H128" s="232"/>
      <c r="I128" s="233">
        <f t="shared" ref="I128:I133" si="10">F128*G128</f>
        <v>0</v>
      </c>
    </row>
    <row r="129" spans="2:9">
      <c r="B129" s="571"/>
      <c r="C129" s="562"/>
      <c r="D129" s="565"/>
      <c r="E129" s="234"/>
      <c r="F129" s="235"/>
      <c r="G129" s="236"/>
      <c r="H129" s="276"/>
      <c r="I129" s="238">
        <f t="shared" si="10"/>
        <v>0</v>
      </c>
    </row>
    <row r="130" spans="2:9">
      <c r="B130" s="571"/>
      <c r="C130" s="562"/>
      <c r="D130" s="565"/>
      <c r="E130" s="234"/>
      <c r="F130" s="235"/>
      <c r="G130" s="236"/>
      <c r="H130" s="276"/>
      <c r="I130" s="238">
        <f t="shared" si="10"/>
        <v>0</v>
      </c>
    </row>
    <row r="131" spans="2:9">
      <c r="B131" s="571"/>
      <c r="C131" s="562"/>
      <c r="D131" s="565"/>
      <c r="E131" s="234"/>
      <c r="F131" s="235"/>
      <c r="G131" s="236"/>
      <c r="H131" s="276"/>
      <c r="I131" s="238">
        <f t="shared" si="10"/>
        <v>0</v>
      </c>
    </row>
    <row r="132" spans="2:9">
      <c r="B132" s="571"/>
      <c r="C132" s="562"/>
      <c r="D132" s="565"/>
      <c r="E132" s="234"/>
      <c r="F132" s="235"/>
      <c r="G132" s="236"/>
      <c r="H132" s="276"/>
      <c r="I132" s="238">
        <f t="shared" si="10"/>
        <v>0</v>
      </c>
    </row>
    <row r="133" spans="2:9" ht="13.5" thickBot="1">
      <c r="B133" s="571"/>
      <c r="C133" s="562"/>
      <c r="D133" s="565"/>
      <c r="E133" s="239"/>
      <c r="F133" s="240"/>
      <c r="G133" s="241"/>
      <c r="H133" s="242"/>
      <c r="I133" s="243">
        <f t="shared" si="10"/>
        <v>0</v>
      </c>
    </row>
    <row r="134" spans="2:9" ht="14" thickTop="1" thickBot="1">
      <c r="B134" s="571"/>
      <c r="C134" s="563"/>
      <c r="D134" s="566"/>
      <c r="E134" s="244"/>
      <c r="F134" s="245"/>
      <c r="G134" s="246"/>
      <c r="H134" s="247"/>
      <c r="I134" s="248">
        <f>SUM(I128:I133)</f>
        <v>0</v>
      </c>
    </row>
    <row r="135" spans="2:9">
      <c r="B135" s="571"/>
      <c r="C135" s="561" t="s">
        <v>215</v>
      </c>
      <c r="D135" s="564">
        <f>SUM(I135:I140)</f>
        <v>0</v>
      </c>
      <c r="E135" s="229"/>
      <c r="F135" s="230"/>
      <c r="G135" s="231"/>
      <c r="H135" s="232"/>
      <c r="I135" s="233">
        <f t="shared" ref="I135:I140" si="11">F135*G135</f>
        <v>0</v>
      </c>
    </row>
    <row r="136" spans="2:9">
      <c r="B136" s="571"/>
      <c r="C136" s="562"/>
      <c r="D136" s="565"/>
      <c r="E136" s="234"/>
      <c r="F136" s="235"/>
      <c r="G136" s="236"/>
      <c r="H136" s="276"/>
      <c r="I136" s="238">
        <f t="shared" si="11"/>
        <v>0</v>
      </c>
    </row>
    <row r="137" spans="2:9">
      <c r="B137" s="571"/>
      <c r="C137" s="562"/>
      <c r="D137" s="565"/>
      <c r="E137" s="234"/>
      <c r="F137" s="235"/>
      <c r="G137" s="236"/>
      <c r="H137" s="276"/>
      <c r="I137" s="238">
        <f t="shared" si="11"/>
        <v>0</v>
      </c>
    </row>
    <row r="138" spans="2:9">
      <c r="B138" s="571"/>
      <c r="C138" s="562"/>
      <c r="D138" s="565"/>
      <c r="E138" s="234"/>
      <c r="F138" s="235"/>
      <c r="G138" s="236"/>
      <c r="H138" s="276"/>
      <c r="I138" s="238">
        <f t="shared" si="11"/>
        <v>0</v>
      </c>
    </row>
    <row r="139" spans="2:9">
      <c r="B139" s="571"/>
      <c r="C139" s="562"/>
      <c r="D139" s="565"/>
      <c r="E139" s="234"/>
      <c r="F139" s="235"/>
      <c r="G139" s="236"/>
      <c r="H139" s="276"/>
      <c r="I139" s="238">
        <f t="shared" si="11"/>
        <v>0</v>
      </c>
    </row>
    <row r="140" spans="2:9" ht="13.5" thickBot="1">
      <c r="B140" s="571"/>
      <c r="C140" s="562"/>
      <c r="D140" s="565"/>
      <c r="E140" s="239"/>
      <c r="F140" s="240"/>
      <c r="G140" s="241"/>
      <c r="H140" s="242"/>
      <c r="I140" s="243">
        <f t="shared" si="11"/>
        <v>0</v>
      </c>
    </row>
    <row r="141" spans="2:9" ht="14" thickTop="1" thickBot="1">
      <c r="B141" s="571"/>
      <c r="C141" s="563"/>
      <c r="D141" s="566"/>
      <c r="E141" s="244"/>
      <c r="F141" s="245"/>
      <c r="G141" s="246"/>
      <c r="H141" s="247"/>
      <c r="I141" s="248">
        <f>SUM(I135:I140)</f>
        <v>0</v>
      </c>
    </row>
    <row r="142" spans="2:9">
      <c r="B142" s="571"/>
      <c r="C142" s="561" t="s">
        <v>216</v>
      </c>
      <c r="D142" s="564">
        <f>SUM(I142:I147)</f>
        <v>0</v>
      </c>
      <c r="E142" s="229"/>
      <c r="F142" s="250"/>
      <c r="G142" s="251"/>
      <c r="H142" s="232"/>
      <c r="I142" s="233">
        <f t="shared" ref="I142:I147" si="12">F142*G142</f>
        <v>0</v>
      </c>
    </row>
    <row r="143" spans="2:9">
      <c r="B143" s="571"/>
      <c r="C143" s="562"/>
      <c r="D143" s="565"/>
      <c r="E143" s="234"/>
      <c r="F143" s="235"/>
      <c r="G143" s="236"/>
      <c r="H143" s="276"/>
      <c r="I143" s="238">
        <f t="shared" si="12"/>
        <v>0</v>
      </c>
    </row>
    <row r="144" spans="2:9">
      <c r="B144" s="571"/>
      <c r="C144" s="562"/>
      <c r="D144" s="565"/>
      <c r="E144" s="234"/>
      <c r="F144" s="235"/>
      <c r="G144" s="236"/>
      <c r="H144" s="276"/>
      <c r="I144" s="238">
        <f t="shared" si="12"/>
        <v>0</v>
      </c>
    </row>
    <row r="145" spans="2:9">
      <c r="B145" s="571"/>
      <c r="C145" s="562"/>
      <c r="D145" s="565"/>
      <c r="E145" s="234"/>
      <c r="F145" s="235"/>
      <c r="G145" s="236"/>
      <c r="H145" s="276"/>
      <c r="I145" s="238">
        <f t="shared" si="12"/>
        <v>0</v>
      </c>
    </row>
    <row r="146" spans="2:9">
      <c r="B146" s="571"/>
      <c r="C146" s="562"/>
      <c r="D146" s="565"/>
      <c r="E146" s="234"/>
      <c r="F146" s="235"/>
      <c r="G146" s="236"/>
      <c r="H146" s="276"/>
      <c r="I146" s="238">
        <f t="shared" si="12"/>
        <v>0</v>
      </c>
    </row>
    <row r="147" spans="2:9" ht="13.5" thickBot="1">
      <c r="B147" s="571"/>
      <c r="C147" s="562"/>
      <c r="D147" s="565"/>
      <c r="E147" s="239"/>
      <c r="F147" s="240"/>
      <c r="G147" s="241"/>
      <c r="H147" s="242"/>
      <c r="I147" s="243">
        <f t="shared" si="12"/>
        <v>0</v>
      </c>
    </row>
    <row r="148" spans="2:9" ht="14" thickTop="1" thickBot="1">
      <c r="B148" s="572"/>
      <c r="C148" s="563"/>
      <c r="D148" s="566"/>
      <c r="E148" s="244"/>
      <c r="F148" s="245"/>
      <c r="G148" s="246"/>
      <c r="H148" s="247"/>
      <c r="I148" s="248">
        <f>SUM(I142:I147)</f>
        <v>0</v>
      </c>
    </row>
    <row r="149" spans="2:9" ht="27" customHeight="1" thickBot="1">
      <c r="B149" s="567" t="s">
        <v>217</v>
      </c>
      <c r="C149" s="568"/>
      <c r="D149" s="293">
        <f>SUM(D100:D148,D60:D92)</f>
        <v>8502950</v>
      </c>
      <c r="E149" s="294"/>
      <c r="F149" s="295"/>
      <c r="G149" s="296"/>
      <c r="H149" s="296"/>
      <c r="I149" s="297"/>
    </row>
    <row r="150" spans="2:9" ht="21.75" customHeight="1">
      <c r="B150" s="298" t="s">
        <v>190</v>
      </c>
      <c r="C150" s="299"/>
      <c r="D150" s="299"/>
      <c r="E150" s="299"/>
      <c r="F150" s="300"/>
      <c r="G150" s="90"/>
      <c r="H150" s="90"/>
      <c r="I150" s="300"/>
    </row>
  </sheetData>
  <sheetProtection formatCells="0" formatRows="0" insertRows="0"/>
  <mergeCells count="52">
    <mergeCell ref="C128:C134"/>
    <mergeCell ref="D128:D134"/>
    <mergeCell ref="C100:C106"/>
    <mergeCell ref="C107:C113"/>
    <mergeCell ref="C114:C120"/>
    <mergeCell ref="D100:D106"/>
    <mergeCell ref="D107:D113"/>
    <mergeCell ref="D114:D120"/>
    <mergeCell ref="D46:D47"/>
    <mergeCell ref="E46:E47"/>
    <mergeCell ref="F46:I47"/>
    <mergeCell ref="C48:C49"/>
    <mergeCell ref="D48:D49"/>
    <mergeCell ref="E48:I49"/>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50:D51"/>
    <mergeCell ref="B58:I58"/>
    <mergeCell ref="C50:C51"/>
    <mergeCell ref="I50:I51"/>
    <mergeCell ref="E50:H51"/>
    <mergeCell ref="H57:I57"/>
    <mergeCell ref="C142:C148"/>
    <mergeCell ref="D142:D148"/>
    <mergeCell ref="B149:C149"/>
    <mergeCell ref="C60:C70"/>
    <mergeCell ref="D60:D70"/>
    <mergeCell ref="C82:C92"/>
    <mergeCell ref="D82:D92"/>
    <mergeCell ref="C121:C127"/>
    <mergeCell ref="D121:D127"/>
    <mergeCell ref="B59:B148"/>
    <mergeCell ref="C71:C81"/>
    <mergeCell ref="D71:D81"/>
    <mergeCell ref="C93:C99"/>
    <mergeCell ref="D93:D99"/>
    <mergeCell ref="C135:C141"/>
    <mergeCell ref="D135:D141"/>
  </mergeCells>
  <phoneticPr fontId="7"/>
  <pageMargins left="0.25" right="0.25" top="0.75" bottom="0.75" header="0.3" footer="0.3"/>
  <pageSetup paperSize="9" scale="58" orientation="portrait" r:id="rId1"/>
  <rowBreaks count="1" manualBreakCount="1">
    <brk id="5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9"/>
  <sheetViews>
    <sheetView showGridLines="0" view="pageBreakPreview" zoomScale="85" zoomScaleNormal="85" zoomScaleSheetLayoutView="85" zoomScalePageLayoutView="55" workbookViewId="0">
      <selection activeCell="E10" sqref="E10"/>
    </sheetView>
  </sheetViews>
  <sheetFormatPr defaultColWidth="9" defaultRowHeight="13"/>
  <cols>
    <col min="1" max="1" width="2.26953125" customWidth="1"/>
    <col min="2" max="2" width="5" customWidth="1"/>
    <col min="3" max="4" width="34.453125" customWidth="1"/>
    <col min="5" max="5" width="41.26953125" customWidth="1"/>
  </cols>
  <sheetData>
    <row r="1" spans="1:8">
      <c r="A1" s="1" t="s">
        <v>23</v>
      </c>
      <c r="E1" s="2" t="s">
        <v>218</v>
      </c>
    </row>
    <row r="2" spans="1:8" ht="15.5">
      <c r="B2" s="602" t="s">
        <v>219</v>
      </c>
      <c r="C2" s="602"/>
      <c r="D2" s="602"/>
      <c r="E2" s="602"/>
      <c r="F2" s="1"/>
      <c r="G2" s="1"/>
      <c r="H2" s="1"/>
    </row>
    <row r="3" spans="1:8" ht="13.5" thickBot="1">
      <c r="B3" s="1"/>
      <c r="C3" s="1"/>
      <c r="D3" s="1"/>
      <c r="E3" s="15"/>
      <c r="F3" s="1"/>
      <c r="G3" s="1"/>
      <c r="H3" s="1"/>
    </row>
    <row r="4" spans="1:8" ht="28.9" customHeight="1" thickBot="1">
      <c r="B4" s="31" t="s">
        <v>220</v>
      </c>
      <c r="C4" s="32" t="s">
        <v>221</v>
      </c>
      <c r="D4" s="32" t="s">
        <v>222</v>
      </c>
      <c r="E4" s="32" t="s">
        <v>223</v>
      </c>
      <c r="F4" s="1"/>
      <c r="G4" s="1"/>
      <c r="H4" s="1"/>
    </row>
    <row r="5" spans="1:8" ht="35.25" customHeight="1">
      <c r="B5" s="33">
        <v>1</v>
      </c>
      <c r="C5" s="34"/>
      <c r="D5" s="34"/>
      <c r="E5" s="34"/>
      <c r="F5" s="1"/>
      <c r="G5" s="1"/>
      <c r="H5" s="1"/>
    </row>
    <row r="6" spans="1:8" ht="35.25" customHeight="1">
      <c r="B6" s="30">
        <f>B5+1</f>
        <v>2</v>
      </c>
      <c r="C6" s="35"/>
      <c r="D6" s="35"/>
      <c r="E6" s="35"/>
      <c r="F6" s="1"/>
      <c r="G6" s="1"/>
      <c r="H6" s="1"/>
    </row>
    <row r="7" spans="1:8" ht="35.25" customHeight="1">
      <c r="B7" s="30">
        <f t="shared" ref="B7:B24" si="0">B6+1</f>
        <v>3</v>
      </c>
      <c r="C7" s="35"/>
      <c r="D7" s="35"/>
      <c r="E7" s="35"/>
      <c r="F7" s="1"/>
      <c r="G7" s="1"/>
      <c r="H7" s="1"/>
    </row>
    <row r="8" spans="1:8" ht="35.25" customHeight="1">
      <c r="B8" s="30">
        <f t="shared" si="0"/>
        <v>4</v>
      </c>
      <c r="C8" s="35"/>
      <c r="D8" s="35"/>
      <c r="E8" s="35"/>
      <c r="F8" s="1"/>
      <c r="G8" s="1"/>
      <c r="H8" s="1"/>
    </row>
    <row r="9" spans="1:8" ht="35.25" customHeight="1">
      <c r="B9" s="30">
        <f t="shared" si="0"/>
        <v>5</v>
      </c>
      <c r="C9" s="35"/>
      <c r="D9" s="35"/>
      <c r="E9" s="35"/>
      <c r="F9" s="1"/>
      <c r="G9" s="1"/>
      <c r="H9" s="1"/>
    </row>
    <row r="10" spans="1:8" ht="35.25" customHeight="1">
      <c r="B10" s="30">
        <f t="shared" si="0"/>
        <v>6</v>
      </c>
      <c r="C10" s="35"/>
      <c r="D10" s="35"/>
      <c r="E10" s="35"/>
      <c r="F10" s="1"/>
      <c r="G10" s="1"/>
      <c r="H10" s="1"/>
    </row>
    <row r="11" spans="1:8" ht="35.25" customHeight="1">
      <c r="B11" s="30">
        <f t="shared" si="0"/>
        <v>7</v>
      </c>
      <c r="C11" s="35"/>
      <c r="D11" s="35"/>
      <c r="E11" s="35"/>
      <c r="F11" s="1"/>
      <c r="G11" s="1"/>
      <c r="H11" s="1"/>
    </row>
    <row r="12" spans="1:8" ht="35.25" customHeight="1">
      <c r="B12" s="30">
        <f t="shared" si="0"/>
        <v>8</v>
      </c>
      <c r="C12" s="35"/>
      <c r="D12" s="35"/>
      <c r="E12" s="35"/>
      <c r="F12" s="1"/>
      <c r="G12" s="1"/>
      <c r="H12" s="1"/>
    </row>
    <row r="13" spans="1:8" ht="35.25" customHeight="1">
      <c r="B13" s="30">
        <f t="shared" si="0"/>
        <v>9</v>
      </c>
      <c r="C13" s="35"/>
      <c r="D13" s="35"/>
      <c r="E13" s="35"/>
      <c r="F13" s="1"/>
      <c r="G13" s="1"/>
      <c r="H13" s="1"/>
    </row>
    <row r="14" spans="1:8" ht="35.25" customHeight="1">
      <c r="B14" s="30">
        <f t="shared" si="0"/>
        <v>10</v>
      </c>
      <c r="C14" s="35"/>
      <c r="D14" s="35"/>
      <c r="E14" s="35"/>
      <c r="F14" s="1"/>
      <c r="G14" s="1"/>
      <c r="H14" s="1"/>
    </row>
    <row r="15" spans="1:8" ht="35.25" customHeight="1">
      <c r="B15" s="30">
        <f t="shared" si="0"/>
        <v>11</v>
      </c>
      <c r="C15" s="35"/>
      <c r="D15" s="35"/>
      <c r="E15" s="35"/>
      <c r="F15" s="1"/>
      <c r="G15" s="1"/>
      <c r="H15" s="1"/>
    </row>
    <row r="16" spans="1:8" ht="35.25" customHeight="1">
      <c r="B16" s="30">
        <f t="shared" si="0"/>
        <v>12</v>
      </c>
      <c r="C16" s="35"/>
      <c r="D16" s="35"/>
      <c r="E16" s="35"/>
      <c r="F16" s="1"/>
      <c r="G16" s="1"/>
      <c r="H16" s="1"/>
    </row>
    <row r="17" spans="2:8" ht="35.25" customHeight="1">
      <c r="B17" s="30">
        <f t="shared" si="0"/>
        <v>13</v>
      </c>
      <c r="C17" s="35"/>
      <c r="D17" s="35"/>
      <c r="E17" s="35"/>
      <c r="F17" s="1"/>
      <c r="G17" s="1"/>
      <c r="H17" s="1"/>
    </row>
    <row r="18" spans="2:8" ht="35.25" customHeight="1">
      <c r="B18" s="30">
        <f t="shared" si="0"/>
        <v>14</v>
      </c>
      <c r="C18" s="35"/>
      <c r="D18" s="35"/>
      <c r="E18" s="35"/>
      <c r="F18" s="1"/>
      <c r="G18" s="1"/>
      <c r="H18" s="1"/>
    </row>
    <row r="19" spans="2:8" ht="35.25" customHeight="1">
      <c r="B19" s="30">
        <f t="shared" si="0"/>
        <v>15</v>
      </c>
      <c r="C19" s="35"/>
      <c r="D19" s="35"/>
      <c r="E19" s="35"/>
      <c r="F19" s="1"/>
      <c r="G19" s="1"/>
      <c r="H19" s="1"/>
    </row>
    <row r="20" spans="2:8" ht="35.25" customHeight="1">
      <c r="B20" s="30">
        <f t="shared" si="0"/>
        <v>16</v>
      </c>
      <c r="C20" s="35"/>
      <c r="D20" s="35"/>
      <c r="E20" s="35"/>
      <c r="F20" s="1"/>
      <c r="G20" s="1"/>
      <c r="H20" s="1"/>
    </row>
    <row r="21" spans="2:8" ht="35.25" customHeight="1">
      <c r="B21" s="30">
        <f t="shared" si="0"/>
        <v>17</v>
      </c>
      <c r="C21" s="35"/>
      <c r="D21" s="35"/>
      <c r="E21" s="35"/>
      <c r="F21" s="1"/>
      <c r="G21" s="1"/>
      <c r="H21" s="1"/>
    </row>
    <row r="22" spans="2:8" ht="35.25" customHeight="1">
      <c r="B22" s="30">
        <f t="shared" si="0"/>
        <v>18</v>
      </c>
      <c r="C22" s="35"/>
      <c r="D22" s="35"/>
      <c r="E22" s="35"/>
      <c r="F22" s="1"/>
      <c r="G22" s="1"/>
      <c r="H22" s="1"/>
    </row>
    <row r="23" spans="2:8" ht="35.25" customHeight="1">
      <c r="B23" s="30">
        <f t="shared" si="0"/>
        <v>19</v>
      </c>
      <c r="C23" s="35"/>
      <c r="D23" s="35"/>
      <c r="E23" s="35"/>
      <c r="F23" s="1"/>
      <c r="G23" s="1"/>
      <c r="H23" s="1"/>
    </row>
    <row r="24" spans="2:8" ht="35.25" customHeight="1" thickBot="1">
      <c r="B24" s="36">
        <f t="shared" si="0"/>
        <v>20</v>
      </c>
      <c r="C24" s="37"/>
      <c r="D24" s="37"/>
      <c r="E24" s="37"/>
      <c r="F24" s="1"/>
      <c r="G24" s="1"/>
      <c r="H24" s="1"/>
    </row>
    <row r="25" spans="2:8" ht="7.15" customHeight="1">
      <c r="B25" s="6"/>
      <c r="C25" s="6"/>
      <c r="D25" s="6"/>
      <c r="E25" s="6"/>
      <c r="F25" s="1"/>
      <c r="G25" s="1"/>
      <c r="H25" s="1"/>
    </row>
    <row r="26" spans="2:8">
      <c r="B26" s="38"/>
      <c r="C26" s="1"/>
      <c r="D26" s="1"/>
      <c r="E26" s="1"/>
      <c r="F26" s="1"/>
      <c r="G26" s="1"/>
      <c r="H26" s="1"/>
    </row>
    <row r="27" spans="2:8">
      <c r="B27" s="3"/>
      <c r="C27" s="1"/>
      <c r="D27" s="1"/>
      <c r="E27" s="1"/>
      <c r="F27" s="1"/>
      <c r="G27" s="1"/>
      <c r="H27" s="1"/>
    </row>
    <row r="28" spans="2:8">
      <c r="B28" s="4"/>
      <c r="C28" s="1"/>
      <c r="D28" s="1"/>
      <c r="E28" s="1"/>
      <c r="F28" s="1"/>
      <c r="G28" s="1"/>
      <c r="H28" s="1"/>
    </row>
    <row r="29" spans="2:8">
      <c r="B29" s="1"/>
      <c r="C29" s="1"/>
      <c r="D29" s="1"/>
      <c r="E29" s="1"/>
      <c r="F29" s="1"/>
      <c r="G29" s="1"/>
      <c r="H29" s="1"/>
    </row>
    <row r="30" spans="2:8">
      <c r="B30" s="1"/>
      <c r="C30" s="1"/>
      <c r="D30" s="1"/>
      <c r="E30" s="1"/>
      <c r="F30" s="1"/>
      <c r="G30" s="1"/>
      <c r="H30" s="1"/>
    </row>
    <row r="31" spans="2:8">
      <c r="B31" s="1"/>
      <c r="C31" s="1"/>
      <c r="D31" s="1"/>
      <c r="E31" s="1"/>
      <c r="F31" s="1"/>
      <c r="G31" s="1"/>
      <c r="H31" s="1"/>
    </row>
    <row r="32" spans="2:8">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sheetData>
  <sheetProtection formatCells="0" insertRows="0"/>
  <mergeCells count="1">
    <mergeCell ref="B2:E2"/>
  </mergeCells>
  <phoneticPr fontId="7"/>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2"/>
  <sheetViews>
    <sheetView showGridLines="0" view="pageBreakPreview" zoomScale="85" zoomScaleNormal="70" zoomScaleSheetLayoutView="85" zoomScalePageLayoutView="55" workbookViewId="0">
      <selection activeCell="E10" sqref="E10"/>
    </sheetView>
  </sheetViews>
  <sheetFormatPr defaultColWidth="9" defaultRowHeight="13"/>
  <cols>
    <col min="1" max="1" width="2" customWidth="1"/>
    <col min="2" max="3" width="7.7265625" customWidth="1"/>
    <col min="4" max="8" width="17.26953125" customWidth="1"/>
    <col min="9" max="9" width="15" customWidth="1"/>
  </cols>
  <sheetData>
    <row r="1" spans="1:12">
      <c r="A1" s="1" t="s">
        <v>23</v>
      </c>
      <c r="I1" s="2" t="s">
        <v>224</v>
      </c>
    </row>
    <row r="2" spans="1:12" ht="15.5">
      <c r="A2" s="1"/>
      <c r="B2" s="602" t="s">
        <v>225</v>
      </c>
      <c r="C2" s="602"/>
      <c r="D2" s="602"/>
      <c r="E2" s="602"/>
      <c r="F2" s="602"/>
      <c r="G2" s="602"/>
      <c r="H2" s="602"/>
      <c r="I2" s="602"/>
      <c r="J2" s="1"/>
      <c r="K2" s="1"/>
      <c r="L2" s="1"/>
    </row>
    <row r="3" spans="1:12" ht="15.5">
      <c r="A3" s="1"/>
      <c r="B3" s="39"/>
      <c r="C3" s="39"/>
      <c r="D3" s="39"/>
      <c r="E3" s="39"/>
      <c r="F3" s="39"/>
      <c r="G3" s="39"/>
      <c r="H3" s="39"/>
      <c r="I3" s="39"/>
      <c r="J3" s="1"/>
      <c r="K3" s="1"/>
      <c r="L3" s="1"/>
    </row>
    <row r="4" spans="1:12" ht="21.75" customHeight="1">
      <c r="A4" s="1"/>
      <c r="B4" s="73" t="s">
        <v>226</v>
      </c>
      <c r="C4" s="603"/>
      <c r="D4" s="603"/>
      <c r="E4" s="603"/>
      <c r="F4" s="1" t="s">
        <v>227</v>
      </c>
      <c r="G4" s="1"/>
      <c r="H4" s="1"/>
      <c r="I4" s="1"/>
      <c r="J4" s="1"/>
      <c r="K4" s="1"/>
      <c r="L4" s="1"/>
    </row>
    <row r="5" spans="1:12" ht="13.5" thickBot="1">
      <c r="A5" s="1"/>
      <c r="B5" s="1"/>
      <c r="C5" s="1"/>
      <c r="D5" s="1"/>
      <c r="E5" s="5"/>
      <c r="F5" s="1"/>
      <c r="G5" s="1"/>
      <c r="H5" s="1"/>
      <c r="I5" s="1"/>
      <c r="J5" s="1"/>
      <c r="K5" s="1"/>
      <c r="L5" s="1"/>
    </row>
    <row r="6" spans="1:12" ht="39" customHeight="1" thickBot="1">
      <c r="A6" s="1"/>
      <c r="B6" s="316" t="s">
        <v>228</v>
      </c>
      <c r="C6" s="317" t="s">
        <v>229</v>
      </c>
      <c r="D6" s="307" t="s">
        <v>230</v>
      </c>
      <c r="E6" s="307" t="s">
        <v>231</v>
      </c>
      <c r="F6" s="40" t="s">
        <v>232</v>
      </c>
      <c r="G6" s="307" t="s">
        <v>233</v>
      </c>
      <c r="H6" s="307" t="s">
        <v>234</v>
      </c>
      <c r="I6" s="40" t="s">
        <v>235</v>
      </c>
      <c r="J6" s="1"/>
      <c r="K6" s="1"/>
      <c r="L6" s="1"/>
    </row>
    <row r="7" spans="1:12" ht="49.5" customHeight="1">
      <c r="A7" s="1"/>
      <c r="B7" s="42">
        <v>43466</v>
      </c>
      <c r="C7" s="43" t="s">
        <v>236</v>
      </c>
      <c r="D7" s="44"/>
      <c r="E7" s="45"/>
      <c r="F7" s="44"/>
      <c r="G7" s="44"/>
      <c r="H7" s="44"/>
      <c r="I7" s="44"/>
      <c r="J7" s="1"/>
      <c r="K7" s="1"/>
      <c r="L7" s="1"/>
    </row>
    <row r="8" spans="1:12" ht="49.5" customHeight="1">
      <c r="A8" s="1"/>
      <c r="B8" s="46"/>
      <c r="C8" s="47"/>
      <c r="D8" s="48"/>
      <c r="E8" s="49"/>
      <c r="F8" s="48"/>
      <c r="G8" s="48"/>
      <c r="H8" s="48"/>
      <c r="I8" s="48"/>
      <c r="J8" s="1"/>
      <c r="K8" s="1"/>
      <c r="L8" s="1"/>
    </row>
    <row r="9" spans="1:12" ht="49.5" customHeight="1">
      <c r="A9" s="1"/>
      <c r="B9" s="46"/>
      <c r="C9" s="47"/>
      <c r="D9" s="48"/>
      <c r="E9" s="49"/>
      <c r="F9" s="48"/>
      <c r="G9" s="48"/>
      <c r="H9" s="48"/>
      <c r="I9" s="48"/>
      <c r="J9" s="1"/>
      <c r="K9" s="1"/>
      <c r="L9" s="1"/>
    </row>
    <row r="10" spans="1:12" ht="49.5" customHeight="1">
      <c r="A10" s="1"/>
      <c r="B10" s="46"/>
      <c r="C10" s="47"/>
      <c r="D10" s="48"/>
      <c r="E10" s="49"/>
      <c r="F10" s="48"/>
      <c r="G10" s="48"/>
      <c r="H10" s="48"/>
      <c r="I10" s="48"/>
      <c r="J10" s="1"/>
      <c r="K10" s="1"/>
      <c r="L10" s="1"/>
    </row>
    <row r="11" spans="1:12" ht="49.5" customHeight="1">
      <c r="A11" s="1"/>
      <c r="B11" s="46"/>
      <c r="C11" s="47"/>
      <c r="D11" s="48"/>
      <c r="E11" s="49"/>
      <c r="F11" s="48"/>
      <c r="G11" s="48"/>
      <c r="H11" s="48"/>
      <c r="I11" s="48"/>
      <c r="J11" s="1"/>
      <c r="K11" s="1"/>
      <c r="L11" s="1"/>
    </row>
    <row r="12" spans="1:12" ht="49.5" customHeight="1">
      <c r="A12" s="1"/>
      <c r="B12" s="46"/>
      <c r="C12" s="47"/>
      <c r="D12" s="48"/>
      <c r="E12" s="49"/>
      <c r="F12" s="48"/>
      <c r="G12" s="48"/>
      <c r="H12" s="48"/>
      <c r="I12" s="48"/>
      <c r="J12" s="1"/>
      <c r="K12" s="1"/>
      <c r="L12" s="1"/>
    </row>
    <row r="13" spans="1:12" ht="49.5" customHeight="1">
      <c r="A13" s="1"/>
      <c r="B13" s="46"/>
      <c r="C13" s="47"/>
      <c r="D13" s="48"/>
      <c r="E13" s="49"/>
      <c r="F13" s="48"/>
      <c r="G13" s="48"/>
      <c r="H13" s="48"/>
      <c r="I13" s="48"/>
      <c r="J13" s="1"/>
      <c r="K13" s="1"/>
      <c r="L13" s="1"/>
    </row>
    <row r="14" spans="1:12" ht="49.5" customHeight="1">
      <c r="A14" s="1"/>
      <c r="B14" s="46"/>
      <c r="C14" s="47"/>
      <c r="D14" s="48"/>
      <c r="E14" s="49"/>
      <c r="F14" s="48"/>
      <c r="G14" s="48"/>
      <c r="H14" s="48"/>
      <c r="I14" s="48"/>
      <c r="J14" s="1"/>
      <c r="K14" s="1"/>
      <c r="L14" s="1"/>
    </row>
    <row r="15" spans="1:12" ht="49.5" customHeight="1">
      <c r="A15" s="1"/>
      <c r="B15" s="46"/>
      <c r="C15" s="47"/>
      <c r="D15" s="48"/>
      <c r="E15" s="49"/>
      <c r="F15" s="48"/>
      <c r="G15" s="48"/>
      <c r="H15" s="48"/>
      <c r="I15" s="48"/>
      <c r="J15" s="1"/>
      <c r="K15" s="1"/>
      <c r="L15" s="1"/>
    </row>
    <row r="16" spans="1:12" ht="49.5" customHeight="1">
      <c r="A16" s="1"/>
      <c r="B16" s="46"/>
      <c r="C16" s="47"/>
      <c r="D16" s="48"/>
      <c r="E16" s="49"/>
      <c r="F16" s="48"/>
      <c r="G16" s="48"/>
      <c r="H16" s="48"/>
      <c r="I16" s="48"/>
      <c r="J16" s="1"/>
      <c r="K16" s="1"/>
      <c r="L16" s="1"/>
    </row>
    <row r="17" spans="1:12" ht="49.5" customHeight="1">
      <c r="A17" s="1"/>
      <c r="B17" s="46"/>
      <c r="C17" s="47"/>
      <c r="D17" s="48"/>
      <c r="E17" s="49"/>
      <c r="F17" s="48"/>
      <c r="G17" s="48"/>
      <c r="H17" s="48"/>
      <c r="I17" s="48"/>
      <c r="J17" s="1"/>
      <c r="K17" s="1"/>
      <c r="L17" s="1"/>
    </row>
    <row r="18" spans="1:12" ht="49.5" customHeight="1">
      <c r="A18" s="1"/>
      <c r="B18" s="46"/>
      <c r="C18" s="47"/>
      <c r="D18" s="48"/>
      <c r="E18" s="49"/>
      <c r="F18" s="48"/>
      <c r="G18" s="48"/>
      <c r="H18" s="48"/>
      <c r="I18" s="48"/>
      <c r="J18" s="1"/>
      <c r="K18" s="1"/>
      <c r="L18" s="1"/>
    </row>
    <row r="19" spans="1:12" ht="49.5" customHeight="1">
      <c r="A19" s="1"/>
      <c r="B19" s="46"/>
      <c r="C19" s="47"/>
      <c r="D19" s="48"/>
      <c r="E19" s="49"/>
      <c r="F19" s="48"/>
      <c r="G19" s="48"/>
      <c r="H19" s="48"/>
      <c r="I19" s="48"/>
      <c r="J19" s="1"/>
      <c r="K19" s="1"/>
      <c r="L19" s="1"/>
    </row>
    <row r="20" spans="1:12" ht="49.5" customHeight="1">
      <c r="A20" s="1"/>
      <c r="B20" s="46"/>
      <c r="C20" s="47"/>
      <c r="D20" s="48"/>
      <c r="E20" s="49"/>
      <c r="F20" s="48"/>
      <c r="G20" s="48"/>
      <c r="H20" s="48"/>
      <c r="I20" s="48"/>
      <c r="J20" s="1"/>
      <c r="K20" s="1"/>
      <c r="L20" s="1"/>
    </row>
    <row r="21" spans="1:12" ht="49.5" customHeight="1">
      <c r="A21" s="1"/>
      <c r="B21" s="46"/>
      <c r="C21" s="47"/>
      <c r="D21" s="48"/>
      <c r="E21" s="49"/>
      <c r="F21" s="48"/>
      <c r="G21" s="48"/>
      <c r="H21" s="48"/>
      <c r="I21" s="48"/>
      <c r="J21" s="1"/>
      <c r="K21" s="1"/>
      <c r="L21" s="1"/>
    </row>
    <row r="22" spans="1:12" ht="46.5" customHeight="1" thickBot="1">
      <c r="A22" s="1"/>
      <c r="B22" s="50"/>
      <c r="C22" s="51"/>
      <c r="D22" s="52"/>
      <c r="E22" s="52"/>
      <c r="F22" s="52"/>
      <c r="G22" s="52"/>
      <c r="H22" s="52"/>
      <c r="I22" s="52"/>
      <c r="J22" s="1"/>
      <c r="K22" s="1"/>
      <c r="L22" s="1"/>
    </row>
    <row r="23" spans="1:12">
      <c r="A23" s="1"/>
      <c r="B23" s="41" t="s">
        <v>237</v>
      </c>
      <c r="C23" s="41"/>
      <c r="D23" s="41"/>
      <c r="E23" s="41"/>
      <c r="F23" s="41"/>
      <c r="G23" s="41"/>
      <c r="H23" s="41"/>
      <c r="I23" s="41"/>
      <c r="J23" s="1"/>
      <c r="K23" s="1"/>
      <c r="L23" s="1"/>
    </row>
    <row r="24" spans="1:12">
      <c r="A24" s="1"/>
      <c r="B24" s="3"/>
      <c r="C24" s="3"/>
      <c r="D24" s="1"/>
      <c r="E24" s="1"/>
      <c r="F24" s="1"/>
      <c r="G24" s="1"/>
      <c r="H24" s="1"/>
      <c r="I24" s="1"/>
      <c r="J24" s="1"/>
      <c r="K24" s="1"/>
      <c r="L24" s="1"/>
    </row>
    <row r="25" spans="1:12">
      <c r="A25" s="1"/>
      <c r="B25" s="4"/>
      <c r="C25" s="4"/>
      <c r="D25" s="1"/>
      <c r="E25" s="1"/>
      <c r="F25" s="1"/>
      <c r="G25" s="1"/>
      <c r="H25" s="1"/>
      <c r="I25" s="1"/>
      <c r="J25" s="1"/>
      <c r="K25" s="1"/>
      <c r="L25" s="1"/>
    </row>
    <row r="26" spans="1:12">
      <c r="A26" s="1"/>
      <c r="B26" s="3"/>
      <c r="C26" s="3"/>
      <c r="D26" s="1"/>
      <c r="E26" s="1"/>
      <c r="F26" s="1"/>
      <c r="G26" s="1"/>
      <c r="H26" s="1"/>
      <c r="I26" s="1"/>
      <c r="J26" s="1"/>
      <c r="K26" s="1"/>
      <c r="L26" s="1"/>
    </row>
    <row r="27" spans="1:12">
      <c r="A27" s="1"/>
      <c r="B27" s="3"/>
      <c r="C27" s="3"/>
      <c r="D27" s="1"/>
      <c r="E27" s="1"/>
      <c r="F27" s="1"/>
      <c r="G27" s="1"/>
      <c r="H27" s="1"/>
      <c r="I27" s="1"/>
      <c r="J27" s="1"/>
      <c r="K27" s="1"/>
      <c r="L27" s="1"/>
    </row>
    <row r="28" spans="1:12">
      <c r="A28" s="1"/>
      <c r="B28" s="1"/>
      <c r="C28" s="1"/>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72" spans="8:8">
      <c r="H72" s="1"/>
    </row>
  </sheetData>
  <sheetProtection formatCells="0" formatColumns="0" formatRows="0" insertRows="0"/>
  <mergeCells count="2">
    <mergeCell ref="B2:I2"/>
    <mergeCell ref="C4:E4"/>
  </mergeCells>
  <phoneticPr fontId="7"/>
  <conditionalFormatting sqref="C4:E4">
    <cfRule type="cellIs" dxfId="0" priority="1"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85" zoomScaleNormal="70" zoomScaleSheetLayoutView="70" zoomScalePageLayoutView="55" workbookViewId="0">
      <selection activeCell="E10" sqref="E10"/>
    </sheetView>
  </sheetViews>
  <sheetFormatPr defaultColWidth="9" defaultRowHeight="13"/>
  <cols>
    <col min="1" max="1" width="1.54296875" customWidth="1"/>
    <col min="2" max="2" width="73" customWidth="1"/>
    <col min="3" max="3" width="16.36328125" customWidth="1"/>
    <col min="4" max="4" width="44.7265625" customWidth="1"/>
    <col min="5" max="5" width="15" customWidth="1"/>
    <col min="9" max="9" width="4.26953125" customWidth="1"/>
  </cols>
  <sheetData>
    <row r="1" spans="1:10">
      <c r="A1" s="1" t="s">
        <v>23</v>
      </c>
      <c r="D1" s="2" t="s">
        <v>238</v>
      </c>
    </row>
    <row r="2" spans="1:10" ht="24" customHeight="1">
      <c r="A2" s="1"/>
      <c r="B2" s="604" t="s">
        <v>239</v>
      </c>
      <c r="C2" s="604"/>
      <c r="D2" s="604"/>
      <c r="E2" s="1"/>
      <c r="F2" s="1"/>
      <c r="G2" s="1"/>
      <c r="H2" s="1"/>
      <c r="I2" s="1"/>
      <c r="J2" s="1"/>
    </row>
    <row r="3" spans="1:10" ht="15.75" customHeight="1">
      <c r="A3" s="1"/>
      <c r="B3" s="1"/>
      <c r="C3" s="1"/>
      <c r="D3" s="1"/>
      <c r="E3" s="1"/>
      <c r="F3" s="1"/>
      <c r="G3" s="1"/>
      <c r="H3" s="1"/>
      <c r="I3" s="1"/>
      <c r="J3" s="1"/>
    </row>
    <row r="4" spans="1:10" ht="18" customHeight="1">
      <c r="A4" s="1"/>
      <c r="B4" s="53"/>
      <c r="C4" s="54" t="s">
        <v>240</v>
      </c>
      <c r="D4" s="55" t="str">
        <f>'3'!B6</f>
        <v>〒</v>
      </c>
      <c r="E4" s="1"/>
      <c r="F4" s="1"/>
      <c r="G4" s="1"/>
      <c r="H4" s="1"/>
      <c r="I4" s="1"/>
      <c r="J4" s="1"/>
    </row>
    <row r="5" spans="1:10" ht="18" customHeight="1">
      <c r="A5" s="1"/>
      <c r="D5" s="55">
        <f>'3'!B7</f>
        <v>0</v>
      </c>
      <c r="E5" s="1"/>
      <c r="F5" s="1"/>
      <c r="G5" s="1"/>
      <c r="H5" s="1"/>
      <c r="I5" s="1"/>
      <c r="J5" s="1"/>
    </row>
    <row r="6" spans="1:10" ht="18" customHeight="1">
      <c r="A6" s="1"/>
      <c r="C6" s="56" t="s">
        <v>73</v>
      </c>
      <c r="D6" s="57">
        <f>'3'!G8</f>
        <v>0</v>
      </c>
      <c r="E6" s="1"/>
      <c r="F6" s="1"/>
      <c r="G6" s="1"/>
      <c r="H6" s="1"/>
      <c r="I6" s="25"/>
      <c r="J6" s="1"/>
    </row>
    <row r="7" spans="1:10" ht="18" customHeight="1">
      <c r="A7" s="1"/>
      <c r="C7" s="54" t="s">
        <v>241</v>
      </c>
      <c r="D7" s="58">
        <f>'3'!B5</f>
        <v>0</v>
      </c>
      <c r="E7" s="1"/>
      <c r="F7" s="1"/>
      <c r="G7" s="1"/>
      <c r="H7" s="1"/>
      <c r="I7" s="1"/>
      <c r="J7" s="1"/>
    </row>
    <row r="8" spans="1:10" ht="18" customHeight="1">
      <c r="A8" s="1"/>
      <c r="C8" s="54" t="s">
        <v>242</v>
      </c>
      <c r="D8" s="58">
        <f>'3'!G4</f>
        <v>0</v>
      </c>
      <c r="E8" s="1"/>
      <c r="F8" s="1"/>
      <c r="G8" s="1"/>
      <c r="H8" s="1"/>
      <c r="I8" s="1"/>
      <c r="J8" s="1"/>
    </row>
    <row r="9" spans="1:10" ht="18" customHeight="1">
      <c r="A9" s="1"/>
      <c r="C9" s="54" t="s">
        <v>243</v>
      </c>
      <c r="D9" s="58">
        <f>'3'!G5</f>
        <v>0</v>
      </c>
      <c r="E9" s="1"/>
      <c r="F9" s="1"/>
      <c r="G9" s="1"/>
      <c r="H9" s="1"/>
      <c r="I9" s="1"/>
      <c r="J9" s="1"/>
    </row>
    <row r="10" spans="1:10" ht="18" customHeight="1">
      <c r="A10" s="1"/>
      <c r="B10" s="59"/>
      <c r="C10" s="59"/>
      <c r="D10" s="60"/>
      <c r="E10" s="61"/>
      <c r="F10" s="61"/>
      <c r="G10" s="61"/>
      <c r="H10" s="1"/>
      <c r="I10" s="1"/>
      <c r="J10" s="1"/>
    </row>
    <row r="11" spans="1:10" ht="36" customHeight="1">
      <c r="A11" s="1"/>
      <c r="B11" s="605" t="s">
        <v>244</v>
      </c>
      <c r="C11" s="605"/>
      <c r="D11" s="605"/>
      <c r="E11" s="1"/>
      <c r="F11" s="1"/>
      <c r="G11" s="1"/>
      <c r="H11" s="1"/>
      <c r="I11" s="1"/>
      <c r="J11" s="1"/>
    </row>
    <row r="12" spans="1:10">
      <c r="A12" s="1"/>
      <c r="B12" s="62" t="s">
        <v>245</v>
      </c>
      <c r="C12" s="63"/>
      <c r="D12" s="63"/>
      <c r="E12" s="1"/>
      <c r="F12" s="1"/>
      <c r="G12" s="1"/>
      <c r="H12" s="1"/>
      <c r="I12" s="1"/>
      <c r="J12" s="1"/>
    </row>
    <row r="13" spans="1:10" ht="21.75" customHeight="1">
      <c r="A13" s="1"/>
      <c r="B13" s="64" t="s">
        <v>246</v>
      </c>
      <c r="C13" s="64"/>
      <c r="D13" s="64"/>
      <c r="E13" s="1"/>
      <c r="F13" s="1"/>
      <c r="G13" s="1"/>
      <c r="H13" s="1"/>
      <c r="I13" s="1"/>
      <c r="J13" s="1"/>
    </row>
    <row r="14" spans="1:10" s="27" customFormat="1" ht="24.75" customHeight="1">
      <c r="A14" s="26"/>
      <c r="B14" s="607" t="s">
        <v>247</v>
      </c>
      <c r="C14" s="608"/>
      <c r="D14" s="65" t="s">
        <v>248</v>
      </c>
      <c r="E14" s="26"/>
      <c r="F14" s="26"/>
      <c r="G14" s="26"/>
      <c r="H14" s="26"/>
      <c r="I14" s="26"/>
      <c r="J14" s="26"/>
    </row>
    <row r="15" spans="1:10" s="27" customFormat="1" ht="24.75" customHeight="1">
      <c r="A15" s="26"/>
      <c r="B15" s="607" t="s">
        <v>249</v>
      </c>
      <c r="C15" s="608"/>
      <c r="D15" s="65" t="s">
        <v>248</v>
      </c>
      <c r="E15" s="26"/>
      <c r="F15" s="26"/>
      <c r="G15" s="26"/>
      <c r="H15" s="26"/>
      <c r="I15" s="26"/>
      <c r="J15" s="26"/>
    </row>
    <row r="16" spans="1:10" s="27" customFormat="1" ht="24.75" customHeight="1">
      <c r="A16" s="26"/>
      <c r="B16" s="607" t="s">
        <v>250</v>
      </c>
      <c r="C16" s="608"/>
      <c r="D16" s="65" t="s">
        <v>248</v>
      </c>
      <c r="E16" s="26"/>
      <c r="F16" s="26"/>
      <c r="G16" s="26"/>
      <c r="H16" s="26"/>
      <c r="I16" s="26"/>
      <c r="J16" s="26"/>
    </row>
    <row r="17" spans="1:10" s="27" customFormat="1" ht="24.75" customHeight="1">
      <c r="A17" s="26"/>
      <c r="B17" s="607" t="s">
        <v>251</v>
      </c>
      <c r="C17" s="608"/>
      <c r="D17" s="65" t="s">
        <v>248</v>
      </c>
      <c r="E17" s="26"/>
      <c r="F17" s="26"/>
      <c r="G17" s="26"/>
      <c r="H17" s="26"/>
      <c r="I17" s="26"/>
      <c r="J17" s="26"/>
    </row>
    <row r="18" spans="1:10">
      <c r="A18" s="1"/>
      <c r="B18" s="606" t="s">
        <v>252</v>
      </c>
      <c r="C18" s="606"/>
      <c r="D18" s="606"/>
      <c r="E18" s="1"/>
      <c r="F18" s="1"/>
      <c r="G18" s="1"/>
      <c r="H18" s="1"/>
      <c r="I18" s="1"/>
      <c r="J18" s="1"/>
    </row>
    <row r="19" spans="1:10" ht="21.75" customHeight="1">
      <c r="A19" s="1"/>
      <c r="B19" s="64" t="s">
        <v>253</v>
      </c>
      <c r="C19" s="64"/>
      <c r="D19" s="64"/>
      <c r="E19" s="1"/>
      <c r="F19" s="1"/>
      <c r="G19" s="1"/>
      <c r="H19" s="1"/>
      <c r="I19" s="1"/>
      <c r="J19" s="1"/>
    </row>
    <row r="20" spans="1:10" s="27" customFormat="1" ht="24.75" customHeight="1">
      <c r="A20" s="26"/>
      <c r="B20" s="607" t="s">
        <v>254</v>
      </c>
      <c r="C20" s="608"/>
      <c r="D20" s="65" t="s">
        <v>248</v>
      </c>
      <c r="E20" s="26"/>
      <c r="F20" s="26"/>
      <c r="G20" s="26"/>
      <c r="H20" s="26"/>
      <c r="I20" s="26"/>
      <c r="J20" s="26"/>
    </row>
    <row r="21" spans="1:10" s="27" customFormat="1" ht="24.75" customHeight="1">
      <c r="A21" s="26"/>
      <c r="B21" s="607" t="s">
        <v>255</v>
      </c>
      <c r="C21" s="608"/>
      <c r="D21" s="65" t="s">
        <v>248</v>
      </c>
      <c r="E21" s="26"/>
      <c r="F21" s="26"/>
      <c r="G21" s="26"/>
      <c r="H21" s="26"/>
      <c r="I21" s="26"/>
      <c r="J21" s="26"/>
    </row>
    <row r="22" spans="1:10" ht="21.75" customHeight="1">
      <c r="A22" s="1"/>
      <c r="B22" s="64" t="s">
        <v>256</v>
      </c>
      <c r="C22" s="64"/>
      <c r="D22" s="64"/>
      <c r="E22" s="1"/>
      <c r="F22" s="1"/>
      <c r="G22" s="1"/>
      <c r="H22" s="1"/>
      <c r="I22" s="1"/>
      <c r="J22" s="1"/>
    </row>
    <row r="23" spans="1:10" s="27" customFormat="1" ht="24.75" customHeight="1">
      <c r="A23" s="26"/>
      <c r="B23" s="607" t="s">
        <v>257</v>
      </c>
      <c r="C23" s="608"/>
      <c r="D23" s="65" t="s">
        <v>248</v>
      </c>
      <c r="E23" s="26"/>
      <c r="F23" s="26"/>
      <c r="G23" s="26"/>
      <c r="H23" s="26"/>
      <c r="I23" s="26"/>
      <c r="J23" s="26"/>
    </row>
    <row r="24" spans="1:10" s="27" customFormat="1" ht="24.75" customHeight="1">
      <c r="A24" s="26"/>
      <c r="B24" s="607" t="s">
        <v>258</v>
      </c>
      <c r="C24" s="608"/>
      <c r="D24" s="65" t="s">
        <v>248</v>
      </c>
      <c r="E24" s="26"/>
      <c r="F24" s="26"/>
      <c r="G24" s="26"/>
      <c r="H24" s="26"/>
      <c r="I24" s="26"/>
      <c r="J24" s="26"/>
    </row>
    <row r="25" spans="1:10" s="27" customFormat="1" ht="24.75" customHeight="1">
      <c r="A25" s="26"/>
      <c r="B25" s="607" t="s">
        <v>259</v>
      </c>
      <c r="C25" s="608"/>
      <c r="D25" s="65" t="s">
        <v>248</v>
      </c>
      <c r="E25" s="26"/>
      <c r="F25" s="26"/>
      <c r="G25" s="26"/>
      <c r="H25" s="26"/>
      <c r="I25" s="26"/>
      <c r="J25" s="26"/>
    </row>
    <row r="26" spans="1:10" ht="21.75" customHeight="1">
      <c r="A26" s="1"/>
      <c r="B26" s="64" t="s">
        <v>260</v>
      </c>
      <c r="C26" s="64"/>
      <c r="D26" s="64"/>
      <c r="E26" s="1"/>
      <c r="F26" s="1"/>
      <c r="G26" s="1"/>
      <c r="H26" s="1"/>
      <c r="I26" s="1"/>
      <c r="J26" s="1"/>
    </row>
    <row r="27" spans="1:10" s="27" customFormat="1" ht="24.75" customHeight="1">
      <c r="A27" s="26"/>
      <c r="B27" s="607" t="s">
        <v>261</v>
      </c>
      <c r="C27" s="608"/>
      <c r="D27" s="65" t="s">
        <v>248</v>
      </c>
      <c r="E27" s="26"/>
      <c r="F27" s="26"/>
      <c r="G27" s="26"/>
      <c r="H27" s="26"/>
      <c r="I27" s="26"/>
      <c r="J27" s="26"/>
    </row>
    <row r="28" spans="1:10" s="27" customFormat="1" ht="24.75" customHeight="1">
      <c r="A28" s="26"/>
      <c r="B28" s="607" t="s">
        <v>262</v>
      </c>
      <c r="C28" s="608"/>
      <c r="D28" s="65" t="s">
        <v>248</v>
      </c>
      <c r="E28" s="26"/>
      <c r="F28" s="26"/>
      <c r="G28" s="26"/>
      <c r="H28" s="26"/>
      <c r="I28" s="26"/>
      <c r="J28" s="26"/>
    </row>
    <row r="29" spans="1:10" s="27" customFormat="1" ht="24.75" customHeight="1">
      <c r="A29" s="26"/>
      <c r="B29" s="607" t="s">
        <v>263</v>
      </c>
      <c r="C29" s="608"/>
      <c r="D29" s="65" t="s">
        <v>248</v>
      </c>
      <c r="E29" s="26"/>
      <c r="F29" s="26"/>
      <c r="G29" s="26"/>
      <c r="H29" s="26"/>
      <c r="I29" s="26"/>
      <c r="J29" s="26"/>
    </row>
    <row r="30" spans="1:10" s="27" customFormat="1" ht="24.75" customHeight="1">
      <c r="A30" s="26"/>
      <c r="B30" s="607" t="s">
        <v>264</v>
      </c>
      <c r="C30" s="608"/>
      <c r="D30" s="65" t="s">
        <v>248</v>
      </c>
      <c r="E30" s="26"/>
      <c r="F30" s="26"/>
      <c r="G30" s="26"/>
      <c r="H30" s="26"/>
      <c r="I30" s="26"/>
      <c r="J30" s="26"/>
    </row>
    <row r="31" spans="1:10" ht="21.75" customHeight="1">
      <c r="A31" s="1"/>
      <c r="B31" s="64" t="s">
        <v>265</v>
      </c>
      <c r="C31" s="64"/>
      <c r="D31" s="64"/>
      <c r="E31" s="1"/>
      <c r="F31" s="1"/>
      <c r="G31" s="1"/>
      <c r="H31" s="1"/>
      <c r="I31" s="1"/>
      <c r="J31" s="1"/>
    </row>
    <row r="32" spans="1:10" s="27" customFormat="1" ht="24.75" customHeight="1">
      <c r="A32" s="26"/>
      <c r="B32" s="607" t="s">
        <v>266</v>
      </c>
      <c r="C32" s="608"/>
      <c r="D32" s="65" t="s">
        <v>248</v>
      </c>
      <c r="E32" s="26"/>
      <c r="F32" s="26"/>
      <c r="G32" s="26"/>
      <c r="H32" s="26"/>
      <c r="I32" s="26"/>
      <c r="J32" s="26"/>
    </row>
    <row r="33" spans="1:10" s="27" customFormat="1" ht="24.75" customHeight="1">
      <c r="A33" s="26"/>
      <c r="B33" s="607" t="s">
        <v>267</v>
      </c>
      <c r="C33" s="608"/>
      <c r="D33" s="65" t="s">
        <v>248</v>
      </c>
      <c r="E33" s="26"/>
      <c r="F33" s="26"/>
      <c r="G33" s="26"/>
      <c r="H33" s="26"/>
      <c r="I33" s="26"/>
      <c r="J33" s="26"/>
    </row>
    <row r="34" spans="1:10" s="27" customFormat="1" ht="24.75" customHeight="1">
      <c r="A34" s="26"/>
      <c r="B34" s="607" t="s">
        <v>268</v>
      </c>
      <c r="C34" s="608"/>
      <c r="D34" s="65" t="s">
        <v>248</v>
      </c>
      <c r="E34" s="26"/>
      <c r="F34" s="26"/>
      <c r="G34" s="26"/>
      <c r="H34" s="26"/>
      <c r="I34" s="26"/>
      <c r="J34" s="26"/>
    </row>
    <row r="35" spans="1:10" s="27" customFormat="1" ht="24.75" customHeight="1">
      <c r="A35" s="26"/>
      <c r="B35" s="607" t="s">
        <v>269</v>
      </c>
      <c r="C35" s="608"/>
      <c r="D35" s="65" t="s">
        <v>248</v>
      </c>
      <c r="E35" s="26"/>
      <c r="F35" s="26"/>
      <c r="G35" s="26"/>
      <c r="H35" s="26"/>
      <c r="I35" s="26"/>
      <c r="J35" s="26"/>
    </row>
    <row r="36" spans="1:10" ht="21.75" customHeight="1">
      <c r="A36" s="1"/>
      <c r="B36" s="64" t="s">
        <v>270</v>
      </c>
      <c r="C36" s="64"/>
      <c r="D36" s="1"/>
      <c r="E36" s="1"/>
      <c r="F36" s="1"/>
      <c r="G36" s="1"/>
      <c r="H36" s="1"/>
      <c r="I36" s="1"/>
      <c r="J36" s="1"/>
    </row>
    <row r="37" spans="1:10" s="27" customFormat="1" ht="24.75" customHeight="1">
      <c r="A37" s="26"/>
      <c r="B37" s="607" t="s">
        <v>271</v>
      </c>
      <c r="C37" s="608"/>
      <c r="D37" s="65" t="s">
        <v>272</v>
      </c>
      <c r="E37" s="26"/>
      <c r="F37" s="26"/>
      <c r="G37" s="26"/>
      <c r="H37" s="26"/>
      <c r="I37" s="26"/>
      <c r="J37" s="26"/>
    </row>
    <row r="38" spans="1:10" s="27" customFormat="1" ht="24.75" customHeight="1">
      <c r="A38" s="26"/>
      <c r="B38" s="607" t="s">
        <v>273</v>
      </c>
      <c r="C38" s="608"/>
      <c r="D38" s="65" t="s">
        <v>272</v>
      </c>
      <c r="E38" s="26"/>
      <c r="F38" s="26"/>
      <c r="G38" s="26"/>
      <c r="H38" s="26"/>
      <c r="I38" s="26"/>
      <c r="J38" s="26"/>
    </row>
    <row r="39" spans="1:10" s="27" customFormat="1" ht="24.75" customHeight="1">
      <c r="A39" s="26"/>
      <c r="B39" s="607" t="s">
        <v>274</v>
      </c>
      <c r="C39" s="608"/>
      <c r="D39" s="65" t="s">
        <v>272</v>
      </c>
      <c r="E39" s="26"/>
      <c r="F39" s="26"/>
      <c r="G39" s="26"/>
      <c r="H39" s="26"/>
      <c r="I39" s="26"/>
      <c r="J39" s="26"/>
    </row>
    <row r="40" spans="1:10" ht="21.75" customHeight="1">
      <c r="A40" s="1"/>
      <c r="B40" s="64" t="s">
        <v>275</v>
      </c>
      <c r="C40" s="64"/>
      <c r="D40" s="1"/>
      <c r="E40" s="1"/>
      <c r="F40" s="1"/>
      <c r="G40" s="1"/>
      <c r="H40" s="1"/>
      <c r="I40" s="1"/>
      <c r="J40" s="1"/>
    </row>
    <row r="41" spans="1:10" s="27" customFormat="1" ht="24.75" customHeight="1">
      <c r="A41" s="26"/>
      <c r="B41" s="607" t="s">
        <v>276</v>
      </c>
      <c r="C41" s="608"/>
      <c r="D41" s="65" t="s">
        <v>248</v>
      </c>
      <c r="E41" s="26"/>
      <c r="F41" s="26"/>
      <c r="G41" s="26"/>
      <c r="H41" s="26"/>
      <c r="I41" s="26"/>
      <c r="J41" s="26"/>
    </row>
    <row r="42" spans="1:10" s="27" customFormat="1" ht="24.75" customHeight="1">
      <c r="A42" s="26"/>
      <c r="B42" s="607" t="s">
        <v>277</v>
      </c>
      <c r="C42" s="608"/>
      <c r="D42" s="65" t="s">
        <v>248</v>
      </c>
      <c r="E42" s="26"/>
      <c r="F42" s="26"/>
      <c r="G42" s="26"/>
      <c r="H42" s="26"/>
      <c r="I42" s="26"/>
      <c r="J42" s="26"/>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7"/>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31750</xdr:rowOff>
                  </from>
                  <to>
                    <xdr:col>3</xdr:col>
                    <xdr:colOff>812800</xdr:colOff>
                    <xdr:row>13</xdr:row>
                    <xdr:rowOff>279400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1689100</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31750</xdr:rowOff>
                  </from>
                  <to>
                    <xdr:col>3</xdr:col>
                    <xdr:colOff>812800</xdr:colOff>
                    <xdr:row>14</xdr:row>
                    <xdr:rowOff>279400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1689100</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31750</xdr:rowOff>
                  </from>
                  <to>
                    <xdr:col>3</xdr:col>
                    <xdr:colOff>812800</xdr:colOff>
                    <xdr:row>15</xdr:row>
                    <xdr:rowOff>279400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1689100</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31750</xdr:rowOff>
                  </from>
                  <to>
                    <xdr:col>3</xdr:col>
                    <xdr:colOff>812800</xdr:colOff>
                    <xdr:row>16</xdr:row>
                    <xdr:rowOff>279400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1689100</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31750</xdr:rowOff>
                  </from>
                  <to>
                    <xdr:col>3</xdr:col>
                    <xdr:colOff>812800</xdr:colOff>
                    <xdr:row>19</xdr:row>
                    <xdr:rowOff>279400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1689100</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31750</xdr:rowOff>
                  </from>
                  <to>
                    <xdr:col>3</xdr:col>
                    <xdr:colOff>812800</xdr:colOff>
                    <xdr:row>20</xdr:row>
                    <xdr:rowOff>279400</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1689100</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31750</xdr:rowOff>
                  </from>
                  <to>
                    <xdr:col>3</xdr:col>
                    <xdr:colOff>812800</xdr:colOff>
                    <xdr:row>22</xdr:row>
                    <xdr:rowOff>279400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1689100</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31750</xdr:rowOff>
                  </from>
                  <to>
                    <xdr:col>3</xdr:col>
                    <xdr:colOff>812800</xdr:colOff>
                    <xdr:row>23</xdr:row>
                    <xdr:rowOff>279400</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1689100</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31750</xdr:rowOff>
                  </from>
                  <to>
                    <xdr:col>3</xdr:col>
                    <xdr:colOff>812800</xdr:colOff>
                    <xdr:row>24</xdr:row>
                    <xdr:rowOff>279400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1689100</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412750</xdr:colOff>
                    <xdr:row>12</xdr:row>
                    <xdr:rowOff>165100</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31750</xdr:rowOff>
                  </from>
                  <to>
                    <xdr:col>3</xdr:col>
                    <xdr:colOff>812800</xdr:colOff>
                    <xdr:row>14</xdr:row>
                    <xdr:rowOff>279400</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1689100</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412750</xdr:colOff>
                    <xdr:row>13</xdr:row>
                    <xdr:rowOff>165100</xdr:rowOff>
                  </from>
                  <to>
                    <xdr:col>3</xdr:col>
                    <xdr:colOff>2247900</xdr:colOff>
                    <xdr:row>14</xdr:row>
                    <xdr:rowOff>298450</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31750</xdr:rowOff>
                  </from>
                  <to>
                    <xdr:col>3</xdr:col>
                    <xdr:colOff>812800</xdr:colOff>
                    <xdr:row>15</xdr:row>
                    <xdr:rowOff>279400</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1689100</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412750</xdr:colOff>
                    <xdr:row>14</xdr:row>
                    <xdr:rowOff>165100</xdr:rowOff>
                  </from>
                  <to>
                    <xdr:col>3</xdr:col>
                    <xdr:colOff>2247900</xdr:colOff>
                    <xdr:row>15</xdr:row>
                    <xdr:rowOff>298450</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412750</xdr:colOff>
                    <xdr:row>15</xdr:row>
                    <xdr:rowOff>165100</xdr:rowOff>
                  </from>
                  <to>
                    <xdr:col>3</xdr:col>
                    <xdr:colOff>2247900</xdr:colOff>
                    <xdr:row>16</xdr:row>
                    <xdr:rowOff>298450</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31750</xdr:rowOff>
                  </from>
                  <to>
                    <xdr:col>3</xdr:col>
                    <xdr:colOff>812800</xdr:colOff>
                    <xdr:row>16</xdr:row>
                    <xdr:rowOff>279400</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1689100</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412750</xdr:colOff>
                    <xdr:row>15</xdr:row>
                    <xdr:rowOff>165100</xdr:rowOff>
                  </from>
                  <to>
                    <xdr:col>3</xdr:col>
                    <xdr:colOff>2247900</xdr:colOff>
                    <xdr:row>16</xdr:row>
                    <xdr:rowOff>298450</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412750</xdr:colOff>
                    <xdr:row>16</xdr:row>
                    <xdr:rowOff>165100</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31750</xdr:rowOff>
                  </from>
                  <to>
                    <xdr:col>3</xdr:col>
                    <xdr:colOff>812800</xdr:colOff>
                    <xdr:row>19</xdr:row>
                    <xdr:rowOff>279400</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1689100</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412750</xdr:colOff>
                    <xdr:row>18</xdr:row>
                    <xdr:rowOff>165100</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31750</xdr:rowOff>
                  </from>
                  <to>
                    <xdr:col>3</xdr:col>
                    <xdr:colOff>812800</xdr:colOff>
                    <xdr:row>19</xdr:row>
                    <xdr:rowOff>279400</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1689100</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412750</xdr:colOff>
                    <xdr:row>18</xdr:row>
                    <xdr:rowOff>165100</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31750</xdr:rowOff>
                  </from>
                  <to>
                    <xdr:col>3</xdr:col>
                    <xdr:colOff>812800</xdr:colOff>
                    <xdr:row>20</xdr:row>
                    <xdr:rowOff>279400</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1689100</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412750</xdr:colOff>
                    <xdr:row>19</xdr:row>
                    <xdr:rowOff>165100</xdr:rowOff>
                  </from>
                  <to>
                    <xdr:col>3</xdr:col>
                    <xdr:colOff>2247900</xdr:colOff>
                    <xdr:row>20</xdr:row>
                    <xdr:rowOff>298450</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31750</xdr:rowOff>
                  </from>
                  <to>
                    <xdr:col>3</xdr:col>
                    <xdr:colOff>812800</xdr:colOff>
                    <xdr:row>20</xdr:row>
                    <xdr:rowOff>279400</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1689100</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412750</xdr:colOff>
                    <xdr:row>19</xdr:row>
                    <xdr:rowOff>165100</xdr:rowOff>
                  </from>
                  <to>
                    <xdr:col>3</xdr:col>
                    <xdr:colOff>2247900</xdr:colOff>
                    <xdr:row>20</xdr:row>
                    <xdr:rowOff>298450</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31750</xdr:rowOff>
                  </from>
                  <to>
                    <xdr:col>3</xdr:col>
                    <xdr:colOff>812800</xdr:colOff>
                    <xdr:row>22</xdr:row>
                    <xdr:rowOff>279400</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1689100</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412750</xdr:colOff>
                    <xdr:row>21</xdr:row>
                    <xdr:rowOff>165100</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31750</xdr:rowOff>
                  </from>
                  <to>
                    <xdr:col>3</xdr:col>
                    <xdr:colOff>812800</xdr:colOff>
                    <xdr:row>22</xdr:row>
                    <xdr:rowOff>279400</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1689100</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412750</xdr:colOff>
                    <xdr:row>21</xdr:row>
                    <xdr:rowOff>165100</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31750</xdr:rowOff>
                  </from>
                  <to>
                    <xdr:col>3</xdr:col>
                    <xdr:colOff>812800</xdr:colOff>
                    <xdr:row>23</xdr:row>
                    <xdr:rowOff>279400</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1689100</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412750</xdr:colOff>
                    <xdr:row>22</xdr:row>
                    <xdr:rowOff>165100</xdr:rowOff>
                  </from>
                  <to>
                    <xdr:col>3</xdr:col>
                    <xdr:colOff>2247900</xdr:colOff>
                    <xdr:row>23</xdr:row>
                    <xdr:rowOff>298450</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31750</xdr:rowOff>
                  </from>
                  <to>
                    <xdr:col>3</xdr:col>
                    <xdr:colOff>812800</xdr:colOff>
                    <xdr:row>23</xdr:row>
                    <xdr:rowOff>279400</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1689100</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412750</xdr:colOff>
                    <xdr:row>22</xdr:row>
                    <xdr:rowOff>165100</xdr:rowOff>
                  </from>
                  <to>
                    <xdr:col>3</xdr:col>
                    <xdr:colOff>2247900</xdr:colOff>
                    <xdr:row>23</xdr:row>
                    <xdr:rowOff>298450</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31750</xdr:rowOff>
                  </from>
                  <to>
                    <xdr:col>3</xdr:col>
                    <xdr:colOff>812800</xdr:colOff>
                    <xdr:row>24</xdr:row>
                    <xdr:rowOff>279400</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1689100</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412750</xdr:colOff>
                    <xdr:row>23</xdr:row>
                    <xdr:rowOff>165100</xdr:rowOff>
                  </from>
                  <to>
                    <xdr:col>3</xdr:col>
                    <xdr:colOff>2247900</xdr:colOff>
                    <xdr:row>24</xdr:row>
                    <xdr:rowOff>298450</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31750</xdr:rowOff>
                  </from>
                  <to>
                    <xdr:col>3</xdr:col>
                    <xdr:colOff>812800</xdr:colOff>
                    <xdr:row>24</xdr:row>
                    <xdr:rowOff>279400</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1689100</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412750</xdr:colOff>
                    <xdr:row>23</xdr:row>
                    <xdr:rowOff>165100</xdr:rowOff>
                  </from>
                  <to>
                    <xdr:col>3</xdr:col>
                    <xdr:colOff>2247900</xdr:colOff>
                    <xdr:row>24</xdr:row>
                    <xdr:rowOff>298450</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31750</xdr:rowOff>
                  </from>
                  <to>
                    <xdr:col>3</xdr:col>
                    <xdr:colOff>812800</xdr:colOff>
                    <xdr:row>26</xdr:row>
                    <xdr:rowOff>279400</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1689100</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412750</xdr:colOff>
                    <xdr:row>25</xdr:row>
                    <xdr:rowOff>165100</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31750</xdr:rowOff>
                  </from>
                  <to>
                    <xdr:col>3</xdr:col>
                    <xdr:colOff>812800</xdr:colOff>
                    <xdr:row>26</xdr:row>
                    <xdr:rowOff>279400</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1689100</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412750</xdr:colOff>
                    <xdr:row>25</xdr:row>
                    <xdr:rowOff>165100</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31750</xdr:rowOff>
                  </from>
                  <to>
                    <xdr:col>3</xdr:col>
                    <xdr:colOff>812800</xdr:colOff>
                    <xdr:row>27</xdr:row>
                    <xdr:rowOff>279400</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1689100</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412750</xdr:colOff>
                    <xdr:row>26</xdr:row>
                    <xdr:rowOff>165100</xdr:rowOff>
                  </from>
                  <to>
                    <xdr:col>3</xdr:col>
                    <xdr:colOff>2247900</xdr:colOff>
                    <xdr:row>27</xdr:row>
                    <xdr:rowOff>298450</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31750</xdr:rowOff>
                  </from>
                  <to>
                    <xdr:col>3</xdr:col>
                    <xdr:colOff>812800</xdr:colOff>
                    <xdr:row>27</xdr:row>
                    <xdr:rowOff>279400</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1689100</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412750</xdr:colOff>
                    <xdr:row>26</xdr:row>
                    <xdr:rowOff>165100</xdr:rowOff>
                  </from>
                  <to>
                    <xdr:col>3</xdr:col>
                    <xdr:colOff>2247900</xdr:colOff>
                    <xdr:row>27</xdr:row>
                    <xdr:rowOff>298450</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31750</xdr:rowOff>
                  </from>
                  <to>
                    <xdr:col>3</xdr:col>
                    <xdr:colOff>812800</xdr:colOff>
                    <xdr:row>28</xdr:row>
                    <xdr:rowOff>279400</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1689100</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412750</xdr:colOff>
                    <xdr:row>27</xdr:row>
                    <xdr:rowOff>165100</xdr:rowOff>
                  </from>
                  <to>
                    <xdr:col>3</xdr:col>
                    <xdr:colOff>2247900</xdr:colOff>
                    <xdr:row>28</xdr:row>
                    <xdr:rowOff>298450</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31750</xdr:rowOff>
                  </from>
                  <to>
                    <xdr:col>3</xdr:col>
                    <xdr:colOff>812800</xdr:colOff>
                    <xdr:row>28</xdr:row>
                    <xdr:rowOff>279400</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1689100</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412750</xdr:colOff>
                    <xdr:row>27</xdr:row>
                    <xdr:rowOff>165100</xdr:rowOff>
                  </from>
                  <to>
                    <xdr:col>3</xdr:col>
                    <xdr:colOff>2247900</xdr:colOff>
                    <xdr:row>28</xdr:row>
                    <xdr:rowOff>298450</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31750</xdr:rowOff>
                  </from>
                  <to>
                    <xdr:col>3</xdr:col>
                    <xdr:colOff>812800</xdr:colOff>
                    <xdr:row>29</xdr:row>
                    <xdr:rowOff>279400</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1689100</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412750</xdr:colOff>
                    <xdr:row>28</xdr:row>
                    <xdr:rowOff>165100</xdr:rowOff>
                  </from>
                  <to>
                    <xdr:col>3</xdr:col>
                    <xdr:colOff>2247900</xdr:colOff>
                    <xdr:row>29</xdr:row>
                    <xdr:rowOff>298450</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31750</xdr:rowOff>
                  </from>
                  <to>
                    <xdr:col>3</xdr:col>
                    <xdr:colOff>812800</xdr:colOff>
                    <xdr:row>29</xdr:row>
                    <xdr:rowOff>279400</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1689100</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412750</xdr:colOff>
                    <xdr:row>28</xdr:row>
                    <xdr:rowOff>165100</xdr:rowOff>
                  </from>
                  <to>
                    <xdr:col>3</xdr:col>
                    <xdr:colOff>2247900</xdr:colOff>
                    <xdr:row>29</xdr:row>
                    <xdr:rowOff>298450</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31750</xdr:rowOff>
                  </from>
                  <to>
                    <xdr:col>3</xdr:col>
                    <xdr:colOff>812800</xdr:colOff>
                    <xdr:row>31</xdr:row>
                    <xdr:rowOff>279400</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1689100</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412750</xdr:colOff>
                    <xdr:row>30</xdr:row>
                    <xdr:rowOff>165100</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31750</xdr:rowOff>
                  </from>
                  <to>
                    <xdr:col>3</xdr:col>
                    <xdr:colOff>812800</xdr:colOff>
                    <xdr:row>31</xdr:row>
                    <xdr:rowOff>279400</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1689100</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412750</xdr:colOff>
                    <xdr:row>30</xdr:row>
                    <xdr:rowOff>165100</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31750</xdr:rowOff>
                  </from>
                  <to>
                    <xdr:col>3</xdr:col>
                    <xdr:colOff>812800</xdr:colOff>
                    <xdr:row>32</xdr:row>
                    <xdr:rowOff>279400</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1689100</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412750</xdr:colOff>
                    <xdr:row>31</xdr:row>
                    <xdr:rowOff>165100</xdr:rowOff>
                  </from>
                  <to>
                    <xdr:col>3</xdr:col>
                    <xdr:colOff>2247900</xdr:colOff>
                    <xdr:row>32</xdr:row>
                    <xdr:rowOff>298450</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31750</xdr:rowOff>
                  </from>
                  <to>
                    <xdr:col>3</xdr:col>
                    <xdr:colOff>812800</xdr:colOff>
                    <xdr:row>32</xdr:row>
                    <xdr:rowOff>279400</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1689100</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412750</xdr:colOff>
                    <xdr:row>31</xdr:row>
                    <xdr:rowOff>165100</xdr:rowOff>
                  </from>
                  <to>
                    <xdr:col>3</xdr:col>
                    <xdr:colOff>2247900</xdr:colOff>
                    <xdr:row>32</xdr:row>
                    <xdr:rowOff>298450</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31750</xdr:rowOff>
                  </from>
                  <to>
                    <xdr:col>3</xdr:col>
                    <xdr:colOff>812800</xdr:colOff>
                    <xdr:row>33</xdr:row>
                    <xdr:rowOff>279400</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1689100</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412750</xdr:colOff>
                    <xdr:row>32</xdr:row>
                    <xdr:rowOff>165100</xdr:rowOff>
                  </from>
                  <to>
                    <xdr:col>3</xdr:col>
                    <xdr:colOff>2247900</xdr:colOff>
                    <xdr:row>33</xdr:row>
                    <xdr:rowOff>298450</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31750</xdr:rowOff>
                  </from>
                  <to>
                    <xdr:col>3</xdr:col>
                    <xdr:colOff>812800</xdr:colOff>
                    <xdr:row>33</xdr:row>
                    <xdr:rowOff>279400</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1689100</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412750</xdr:colOff>
                    <xdr:row>32</xdr:row>
                    <xdr:rowOff>165100</xdr:rowOff>
                  </from>
                  <to>
                    <xdr:col>3</xdr:col>
                    <xdr:colOff>2247900</xdr:colOff>
                    <xdr:row>33</xdr:row>
                    <xdr:rowOff>298450</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31750</xdr:rowOff>
                  </from>
                  <to>
                    <xdr:col>3</xdr:col>
                    <xdr:colOff>812800</xdr:colOff>
                    <xdr:row>34</xdr:row>
                    <xdr:rowOff>279400</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1689100</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412750</xdr:colOff>
                    <xdr:row>33</xdr:row>
                    <xdr:rowOff>165100</xdr:rowOff>
                  </from>
                  <to>
                    <xdr:col>3</xdr:col>
                    <xdr:colOff>2247900</xdr:colOff>
                    <xdr:row>34</xdr:row>
                    <xdr:rowOff>298450</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31750</xdr:rowOff>
                  </from>
                  <to>
                    <xdr:col>3</xdr:col>
                    <xdr:colOff>812800</xdr:colOff>
                    <xdr:row>34</xdr:row>
                    <xdr:rowOff>279400</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1689100</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412750</xdr:colOff>
                    <xdr:row>33</xdr:row>
                    <xdr:rowOff>165100</xdr:rowOff>
                  </from>
                  <to>
                    <xdr:col>3</xdr:col>
                    <xdr:colOff>2247900</xdr:colOff>
                    <xdr:row>34</xdr:row>
                    <xdr:rowOff>298450</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31750</xdr:rowOff>
                  </from>
                  <to>
                    <xdr:col>3</xdr:col>
                    <xdr:colOff>812800</xdr:colOff>
                    <xdr:row>40</xdr:row>
                    <xdr:rowOff>279400</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1689100</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412750</xdr:colOff>
                    <xdr:row>39</xdr:row>
                    <xdr:rowOff>165100</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31750</xdr:rowOff>
                  </from>
                  <to>
                    <xdr:col>3</xdr:col>
                    <xdr:colOff>812800</xdr:colOff>
                    <xdr:row>40</xdr:row>
                    <xdr:rowOff>279400</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1689100</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412750</xdr:colOff>
                    <xdr:row>39</xdr:row>
                    <xdr:rowOff>165100</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31750</xdr:rowOff>
                  </from>
                  <to>
                    <xdr:col>3</xdr:col>
                    <xdr:colOff>812800</xdr:colOff>
                    <xdr:row>41</xdr:row>
                    <xdr:rowOff>279400</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1689100</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412750</xdr:colOff>
                    <xdr:row>40</xdr:row>
                    <xdr:rowOff>165100</xdr:rowOff>
                  </from>
                  <to>
                    <xdr:col>3</xdr:col>
                    <xdr:colOff>2247900</xdr:colOff>
                    <xdr:row>41</xdr:row>
                    <xdr:rowOff>298450</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31750</xdr:rowOff>
                  </from>
                  <to>
                    <xdr:col>3</xdr:col>
                    <xdr:colOff>812800</xdr:colOff>
                    <xdr:row>41</xdr:row>
                    <xdr:rowOff>279400</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1689100</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412750</xdr:colOff>
                    <xdr:row>40</xdr:row>
                    <xdr:rowOff>165100</xdr:rowOff>
                  </from>
                  <to>
                    <xdr:col>3</xdr:col>
                    <xdr:colOff>2247900</xdr:colOff>
                    <xdr:row>41</xdr:row>
                    <xdr:rowOff>298450</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450850</xdr:colOff>
                    <xdr:row>36</xdr:row>
                    <xdr:rowOff>50800</xdr:rowOff>
                  </from>
                  <to>
                    <xdr:col>3</xdr:col>
                    <xdr:colOff>666750</xdr:colOff>
                    <xdr:row>36</xdr:row>
                    <xdr:rowOff>298450</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1270000</xdr:colOff>
                    <xdr:row>36</xdr:row>
                    <xdr:rowOff>50800</xdr:rowOff>
                  </from>
                  <to>
                    <xdr:col>3</xdr:col>
                    <xdr:colOff>1485900</xdr:colOff>
                    <xdr:row>36</xdr:row>
                    <xdr:rowOff>298450</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2000250</xdr:colOff>
                    <xdr:row>36</xdr:row>
                    <xdr:rowOff>50800</xdr:rowOff>
                  </from>
                  <to>
                    <xdr:col>3</xdr:col>
                    <xdr:colOff>2222500</xdr:colOff>
                    <xdr:row>36</xdr:row>
                    <xdr:rowOff>298450</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107950</xdr:rowOff>
                  </from>
                  <to>
                    <xdr:col>3</xdr:col>
                    <xdr:colOff>2647950</xdr:colOff>
                    <xdr:row>37</xdr:row>
                    <xdr:rowOff>12700</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450850</xdr:colOff>
                    <xdr:row>37</xdr:row>
                    <xdr:rowOff>50800</xdr:rowOff>
                  </from>
                  <to>
                    <xdr:col>3</xdr:col>
                    <xdr:colOff>666750</xdr:colOff>
                    <xdr:row>37</xdr:row>
                    <xdr:rowOff>298450</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1270000</xdr:colOff>
                    <xdr:row>37</xdr:row>
                    <xdr:rowOff>50800</xdr:rowOff>
                  </from>
                  <to>
                    <xdr:col>3</xdr:col>
                    <xdr:colOff>1485900</xdr:colOff>
                    <xdr:row>37</xdr:row>
                    <xdr:rowOff>298450</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2000250</xdr:colOff>
                    <xdr:row>37</xdr:row>
                    <xdr:rowOff>50800</xdr:rowOff>
                  </from>
                  <to>
                    <xdr:col>3</xdr:col>
                    <xdr:colOff>2222500</xdr:colOff>
                    <xdr:row>37</xdr:row>
                    <xdr:rowOff>298450</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107950</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450850</xdr:colOff>
                    <xdr:row>38</xdr:row>
                    <xdr:rowOff>50800</xdr:rowOff>
                  </from>
                  <to>
                    <xdr:col>3</xdr:col>
                    <xdr:colOff>666750</xdr:colOff>
                    <xdr:row>38</xdr:row>
                    <xdr:rowOff>298450</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1270000</xdr:colOff>
                    <xdr:row>38</xdr:row>
                    <xdr:rowOff>50800</xdr:rowOff>
                  </from>
                  <to>
                    <xdr:col>3</xdr:col>
                    <xdr:colOff>1485900</xdr:colOff>
                    <xdr:row>38</xdr:row>
                    <xdr:rowOff>298450</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2000250</xdr:colOff>
                    <xdr:row>38</xdr:row>
                    <xdr:rowOff>50800</xdr:rowOff>
                  </from>
                  <to>
                    <xdr:col>3</xdr:col>
                    <xdr:colOff>2222500</xdr:colOff>
                    <xdr:row>38</xdr:row>
                    <xdr:rowOff>298450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107950</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107950</xdr:rowOff>
                  </from>
                  <to>
                    <xdr:col>3</xdr:col>
                    <xdr:colOff>2647950</xdr:colOff>
                    <xdr:row>40</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2026-02-16T02:28:49Z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