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C:\Users\kanako_ui\Downloads\"/>
    </mc:Choice>
  </mc:AlternateContent>
  <xr:revisionPtr revIDLastSave="8" documentId="13_ncr:1_{476F2411-05CC-4C30-8B34-5E3C99F2BA65}" xr6:coauthVersionLast="47" xr6:coauthVersionMax="47" xr10:uidLastSave="{BAF5D372-D267-49BB-AD30-94AA0901BB10}"/>
  <bookViews>
    <workbookView xWindow="32280" yWindow="-120" windowWidth="29040" windowHeight="15720" xr2:uid="{5B08BF45-EAAD-4DA3-8B19-B79B62B92D6C}"/>
  </bookViews>
  <sheets>
    <sheet name="委託業務見積書（様式２）" sheetId="3" r:id="rId1"/>
    <sheet name="【見本】委託業務見積書（様式２）" sheetId="7" r:id="rId2"/>
  </sheets>
  <definedNames>
    <definedName name="_xlnm.Print_Area" localSheetId="1">'【見本】委託業務見積書（様式２）'!$A$1:$M$78</definedName>
    <definedName name="_xlnm.Print_Area" localSheetId="0">'委託業務見積書（様式２）'!$A$1:$M$76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6" i="7" l="1"/>
  <c r="L66" i="3"/>
  <c r="L67" i="3"/>
  <c r="L63" i="3"/>
  <c r="L62" i="3"/>
  <c r="L61" i="3"/>
  <c r="E62" i="3"/>
  <c r="E59" i="3"/>
  <c r="L59" i="3"/>
  <c r="L58" i="3"/>
  <c r="L54" i="3"/>
  <c r="L51" i="3"/>
  <c r="L48" i="3"/>
  <c r="L45" i="3"/>
  <c r="L42" i="3"/>
  <c r="L38" i="3"/>
  <c r="L32" i="3"/>
  <c r="L61" i="7"/>
  <c r="E62" i="7"/>
  <c r="L62" i="7" s="1"/>
  <c r="L63" i="7" s="1"/>
  <c r="L67" i="7" s="1"/>
  <c r="E59" i="7"/>
  <c r="L60" i="7"/>
  <c r="L59" i="7"/>
  <c r="L58" i="7"/>
  <c r="L54" i="7"/>
  <c r="L51" i="7"/>
  <c r="L48" i="7"/>
  <c r="L45" i="7"/>
  <c r="L42" i="7"/>
  <c r="L38" i="7"/>
  <c r="L32" i="7"/>
  <c r="L77" i="7"/>
  <c r="L78" i="7"/>
  <c r="L55" i="7"/>
  <c r="L52" i="7"/>
  <c r="L50" i="3"/>
  <c r="L50" i="7"/>
  <c r="L49" i="7"/>
  <c r="L46" i="7"/>
  <c r="L44" i="3"/>
  <c r="L44" i="7"/>
  <c r="L43" i="7"/>
  <c r="K40" i="7"/>
  <c r="L40" i="7" s="1"/>
  <c r="L39" i="7"/>
  <c r="L33" i="7"/>
  <c r="K24" i="7"/>
  <c r="L24" i="7" s="1"/>
  <c r="K23" i="7"/>
  <c r="L23" i="7" s="1"/>
  <c r="L22" i="7"/>
  <c r="K21" i="7"/>
  <c r="L21" i="7" s="1"/>
  <c r="K20" i="7"/>
  <c r="L20" i="7" s="1"/>
  <c r="K19" i="7"/>
  <c r="L19" i="7" s="1"/>
  <c r="K18" i="7"/>
  <c r="L18" i="7" s="1"/>
  <c r="L17" i="7"/>
  <c r="L65" i="7"/>
  <c r="L64" i="7"/>
  <c r="L57" i="7"/>
  <c r="L53" i="7"/>
  <c r="L47" i="7"/>
  <c r="L65" i="3"/>
  <c r="L64" i="3"/>
  <c r="L57" i="3"/>
  <c r="L53" i="3"/>
  <c r="L47" i="3"/>
  <c r="L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齋藤 亜莉紗</author>
    <author>ランドブレイン　株式会社</author>
    <author>宇井 加菜子</author>
  </authors>
  <commentList>
    <comment ref="K17" authorId="0" shapeId="0" xr:uid="{8DDC9711-FD92-4570-95D7-B3698B579DB4}">
      <text>
        <r>
          <rPr>
            <u/>
            <sz val="11"/>
            <color indexed="81"/>
            <rFont val="游ゴシック"/>
            <family val="3"/>
            <charset val="128"/>
            <scheme val="minor"/>
          </rPr>
          <t>例1）健保等級適用者</t>
        </r>
        <r>
          <rPr>
            <sz val="11"/>
            <color indexed="81"/>
            <rFont val="游ゴシック"/>
            <family val="3"/>
            <charset val="128"/>
            <scheme val="minor"/>
          </rPr>
          <t xml:space="preserve">
時間単価一覧表より、賞与回数に応じた時間単価を適用</t>
        </r>
        <r>
          <rPr>
            <sz val="9"/>
            <color indexed="81"/>
            <rFont val="MS P ゴシック"/>
            <family val="3"/>
            <charset val="128"/>
          </rPr>
          <t xml:space="preserve">
</t>
        </r>
      </text>
    </comment>
    <comment ref="K18" authorId="0" shapeId="0" xr:uid="{08CECD4A-58E3-4F81-B297-30F760FB75BB}">
      <text>
        <r>
          <rPr>
            <sz val="11"/>
            <color theme="1"/>
            <rFont val="游ゴシック"/>
            <family val="2"/>
            <charset val="128"/>
            <scheme val="minor"/>
          </rPr>
          <t>例2）健保等級適用者以外（年俸制・月給制）賞与有りの場合　
月給額を算出し時間単価一覧表の「月給額範囲」に対応する時間単価を適用
※当該事業期間内に支給される賞与を時間単価の算定に加算することができる
上期（4～9月）、下期（10～3月）に分けて単価を算出する
●時間単価＝（上期賞与÷6/月＋月給）÷所定労働日数÷所定労働時間（1円未満切捨て）
　　　　　　※下期同様に算定
　　　　　　例）No.2-1，No.2-1➤月給300,000　上期賞与400,000　下期賞与500,000の場合　　　　　　　　　　
　　　　　　　　　　　　　　　</t>
        </r>
      </text>
    </comment>
    <comment ref="K20" authorId="0" shapeId="0" xr:uid="{0D9E7101-30F4-4DFF-A165-1EBC49B0491E}">
      <text>
        <r>
          <rPr>
            <sz val="11"/>
            <color theme="1"/>
            <rFont val="游ゴシック"/>
            <family val="2"/>
            <charset val="128"/>
            <scheme val="minor"/>
          </rPr>
          <t>例3）健保等級適用者以外（年俸制・月給制）賞与無しの場合
●時間単価＝月給÷所定労働日数÷所定労働時間（1円未満切捨て）</t>
        </r>
      </text>
    </comment>
    <comment ref="K21" authorId="0" shapeId="0" xr:uid="{002220ED-4131-4FE3-87D8-2A507A2FED53}">
      <text>
        <r>
          <rPr>
            <sz val="11"/>
            <color theme="1"/>
            <rFont val="游ゴシック"/>
            <family val="2"/>
            <charset val="128"/>
            <scheme val="minor"/>
          </rPr>
          <t>例4）健保等級適用者以外（日給制）
●時間単価＝日給額÷所定労働時間（1円未満切捨て）
　例）No,4➤日給10,000円　所定労働時間6時間の場合
　　　10,000円÷6時間＝1666.666...  1,666円
　　　</t>
        </r>
      </text>
    </comment>
    <comment ref="K22" authorId="0" shapeId="0" xr:uid="{5286924D-B236-4E29-92B5-ED6746341E93}">
      <text>
        <r>
          <rPr>
            <sz val="11"/>
            <color theme="1"/>
            <rFont val="游ゴシック"/>
            <family val="2"/>
            <charset val="128"/>
            <scheme val="minor"/>
          </rPr>
          <t xml:space="preserve">例5）健保等級適用者以外（時給制）
●時間単価＝時給額
</t>
        </r>
      </text>
    </comment>
    <comment ref="K23" authorId="1" shapeId="0" xr:uid="{A28B7855-BB76-4363-9FC7-5D46B44497F5}">
      <text>
        <r>
          <rPr>
            <sz val="11"/>
            <color theme="1"/>
            <rFont val="游ゴシック"/>
            <family val="2"/>
            <charset val="128"/>
            <scheme val="minor"/>
          </rPr>
          <t xml:space="preserve">例6）健保等級適用者以外（日給制)の通勤手当
●時間単価＝通勤手当÷所定労働時間（1円未満切捨て）
※1日当たりの通勤手当（雇用契約書から算定できるもの）を時間単価に含める
　例）No,4➤1日あたりの交通費800円　所定労働時間6時間の場合　
　　　　　　800円÷6時間＝133.33333...   133円
</t>
        </r>
      </text>
    </comment>
    <comment ref="M23" authorId="1" shapeId="0" xr:uid="{132C537A-FAE4-446D-B68C-864D907EDB60}">
      <text>
        <r>
          <rPr>
            <sz val="11"/>
            <color theme="1"/>
            <rFont val="游ゴシック"/>
            <family val="2"/>
            <charset val="128"/>
            <scheme val="minor"/>
          </rPr>
          <t>No,4およびNo,5のような
日給制・時給制の者にかかる通勤手当は課税対象のため空欄</t>
        </r>
      </text>
    </comment>
    <comment ref="K24" authorId="1" shapeId="0" xr:uid="{60C250E6-7389-4D01-963E-9CCBEA380B4B}">
      <text>
        <r>
          <rPr>
            <sz val="11"/>
            <color theme="1"/>
            <rFont val="游ゴシック"/>
            <family val="2"/>
            <charset val="128"/>
            <scheme val="minor"/>
          </rPr>
          <t>例7）健保等級適用者以外（時給制）の通勤手当
●時間単価＝通勤手当÷所定労働時間（1円未満切捨て）
※1日当たりの通勤手当（雇用契約書から算定できるもの）を時間単価に含める
　例）No,5➤1日あたりの交通費800円　所定労働時間5時間の場合
　　　　　　800円÷5時間＝160円
　　　　　　</t>
        </r>
      </text>
    </comment>
    <comment ref="K33" authorId="2" shapeId="0" xr:uid="{3AD2D7B7-1AFA-480F-8B50-4BBA3F571B66}">
      <text>
        <r>
          <rPr>
            <sz val="9"/>
            <color indexed="81"/>
            <rFont val="MS P ゴシック"/>
            <family val="3"/>
            <charset val="128"/>
          </rPr>
          <t>消費税込みの金額を記載</t>
        </r>
      </text>
    </comment>
    <comment ref="D40" authorId="0" shapeId="0" xr:uid="{9817E7FE-E4CF-4E0E-A4F3-87399882D1A1}">
      <text>
        <r>
          <rPr>
            <sz val="9"/>
            <color indexed="81"/>
            <rFont val="MS P ゴシック"/>
            <family val="3"/>
            <charset val="128"/>
          </rPr>
          <t>経路「出発地－目的地」
宿泊費などが分かるように記載</t>
        </r>
      </text>
    </comment>
    <comment ref="H62" authorId="2" shapeId="0" xr:uid="{68D32362-847F-4169-9A7C-490282242B69}">
      <text>
        <t xml:space="preserve">10％以下の場合は、修正してください。
</t>
      </text>
    </comment>
  </commentList>
</comments>
</file>

<file path=xl/sharedStrings.xml><?xml version="1.0" encoding="utf-8"?>
<sst xmlns="http://schemas.openxmlformats.org/spreadsheetml/2006/main" count="227" uniqueCount="98">
  <si>
    <t>様式２　委託業務見積書</t>
    <rPh sb="0" eb="2">
      <t>ヨウシキ</t>
    </rPh>
    <rPh sb="4" eb="6">
      <t>イタク</t>
    </rPh>
    <rPh sb="6" eb="8">
      <t>ギョウム</t>
    </rPh>
    <rPh sb="8" eb="11">
      <t>ミツモリショ</t>
    </rPh>
    <phoneticPr fontId="4"/>
  </si>
  <si>
    <t>　１．経費予定額</t>
    <rPh sb="3" eb="5">
      <t>ケイヒ</t>
    </rPh>
    <rPh sb="5" eb="7">
      <t>ヨテイ</t>
    </rPh>
    <rPh sb="7" eb="8">
      <t>ガク</t>
    </rPh>
    <phoneticPr fontId="4"/>
  </si>
  <si>
    <t>【確認事項】消費税等仕入控除税額の取扱い（ア，イ，ウのいずれかに○をつけること）</t>
    <rPh sb="1" eb="3">
      <t>カクニン</t>
    </rPh>
    <rPh sb="3" eb="5">
      <t>ジコウ</t>
    </rPh>
    <phoneticPr fontId="4"/>
  </si>
  <si>
    <t>ア　課税事業者</t>
    <phoneticPr fontId="4"/>
  </si>
  <si>
    <t>イ　簡易課税事業者</t>
    <phoneticPr fontId="4"/>
  </si>
  <si>
    <t>ウ　免税事業者</t>
    <phoneticPr fontId="4"/>
  </si>
  <si>
    <t>＊</t>
    <phoneticPr fontId="4"/>
  </si>
  <si>
    <t>必ず会計担当者が記載内容を確認するようにしてください。</t>
    <rPh sb="0" eb="1">
      <t>カナラ</t>
    </rPh>
    <rPh sb="2" eb="4">
      <t>カイケイ</t>
    </rPh>
    <rPh sb="4" eb="7">
      <t>タントウシャ</t>
    </rPh>
    <rPh sb="8" eb="10">
      <t>キサイ</t>
    </rPh>
    <rPh sb="10" eb="12">
      <t>ナイヨウ</t>
    </rPh>
    <rPh sb="13" eb="15">
      <t>カクニン</t>
    </rPh>
    <phoneticPr fontId="4"/>
  </si>
  <si>
    <t>会計担当者確認済署名</t>
    <rPh sb="0" eb="2">
      <t>カイケイ</t>
    </rPh>
    <rPh sb="2" eb="5">
      <t>タントウシャ</t>
    </rPh>
    <rPh sb="5" eb="7">
      <t>カクニン</t>
    </rPh>
    <rPh sb="7" eb="8">
      <t>ズ</t>
    </rPh>
    <rPh sb="8" eb="10">
      <t>ショメイ</t>
    </rPh>
    <phoneticPr fontId="4"/>
  </si>
  <si>
    <t>計算式が設定されていますので青色の欄には入力しないでください。</t>
    <rPh sb="0" eb="3">
      <t>ケイサンシキ</t>
    </rPh>
    <rPh sb="4" eb="6">
      <t>セッテイ</t>
    </rPh>
    <rPh sb="14" eb="16">
      <t>アオイロ</t>
    </rPh>
    <rPh sb="17" eb="18">
      <t>ラン</t>
    </rPh>
    <rPh sb="20" eb="22">
      <t>ニュウリョク</t>
    </rPh>
    <phoneticPr fontId="4"/>
  </si>
  <si>
    <t>金額欄には税込の金額を記入してください。</t>
    <rPh sb="0" eb="2">
      <t>キンガク</t>
    </rPh>
    <rPh sb="2" eb="3">
      <t>ラン</t>
    </rPh>
    <rPh sb="5" eb="7">
      <t>ゼイコ</t>
    </rPh>
    <rPh sb="8" eb="10">
      <t>キンガク</t>
    </rPh>
    <rPh sb="11" eb="13">
      <t>キニュウ</t>
    </rPh>
    <phoneticPr fontId="4"/>
  </si>
  <si>
    <t>課税対象外(人件費・海外渡航費等，団体により異なるため会計担当者に確認すること)の項目については，○を御記入ください。</t>
    <rPh sb="10" eb="12">
      <t>カイガイ</t>
    </rPh>
    <rPh sb="12" eb="14">
      <t>トコウ</t>
    </rPh>
    <rPh sb="14" eb="15">
      <t>ヒ</t>
    </rPh>
    <rPh sb="17" eb="19">
      <t>ダンタイ</t>
    </rPh>
    <rPh sb="22" eb="23">
      <t>コト</t>
    </rPh>
    <rPh sb="27" eb="29">
      <t>カイケイ</t>
    </rPh>
    <rPh sb="29" eb="32">
      <t>タントウシャ</t>
    </rPh>
    <rPh sb="33" eb="35">
      <t>カクニン</t>
    </rPh>
    <rPh sb="51" eb="52">
      <t>ゴ</t>
    </rPh>
    <phoneticPr fontId="4"/>
  </si>
  <si>
    <t>消費税相当額欄には，課税対象外経費×１０％の金額が入ります。</t>
    <rPh sb="0" eb="3">
      <t>ショウヒゼイ</t>
    </rPh>
    <rPh sb="3" eb="5">
      <t>ソウトウ</t>
    </rPh>
    <rPh sb="5" eb="6">
      <t>ガク</t>
    </rPh>
    <rPh sb="6" eb="7">
      <t>ラン</t>
    </rPh>
    <rPh sb="10" eb="12">
      <t>カゼイ</t>
    </rPh>
    <rPh sb="12" eb="14">
      <t>タイショウ</t>
    </rPh>
    <rPh sb="14" eb="15">
      <t>ガイ</t>
    </rPh>
    <rPh sb="15" eb="17">
      <t>ケイヒ</t>
    </rPh>
    <rPh sb="22" eb="24">
      <t>キンガク</t>
    </rPh>
    <rPh sb="25" eb="26">
      <t>ハイ</t>
    </rPh>
    <phoneticPr fontId="4"/>
  </si>
  <si>
    <t>欄が不足する場合は行を挿入してください。複数ページにわたっても結構です。</t>
    <rPh sb="0" eb="1">
      <t>ラン</t>
    </rPh>
    <rPh sb="2" eb="4">
      <t>フソク</t>
    </rPh>
    <rPh sb="6" eb="8">
      <t>バアイ</t>
    </rPh>
    <rPh sb="9" eb="10">
      <t>ギョウ</t>
    </rPh>
    <rPh sb="11" eb="13">
      <t>ソウニュウ</t>
    </rPh>
    <rPh sb="20" eb="22">
      <t>フクスウ</t>
    </rPh>
    <rPh sb="31" eb="33">
      <t>ケッコウ</t>
    </rPh>
    <phoneticPr fontId="4"/>
  </si>
  <si>
    <t>提出前に必ず検算するようにしてください。</t>
    <rPh sb="0" eb="2">
      <t>テイシュツ</t>
    </rPh>
    <rPh sb="2" eb="3">
      <t>マエ</t>
    </rPh>
    <rPh sb="4" eb="5">
      <t>カナラ</t>
    </rPh>
    <rPh sb="6" eb="8">
      <t>ケンザン</t>
    </rPh>
    <phoneticPr fontId="4"/>
  </si>
  <si>
    <t>単位：円</t>
    <rPh sb="0" eb="2">
      <t>タンイ</t>
    </rPh>
    <rPh sb="3" eb="4">
      <t>エン</t>
    </rPh>
    <phoneticPr fontId="4"/>
  </si>
  <si>
    <t>費目</t>
    <rPh sb="0" eb="2">
      <t>ヒモク</t>
    </rPh>
    <phoneticPr fontId="4"/>
  </si>
  <si>
    <t>種別</t>
    <rPh sb="0" eb="2">
      <t>シュベツ</t>
    </rPh>
    <phoneticPr fontId="4"/>
  </si>
  <si>
    <t>内訳</t>
    <rPh sb="0" eb="2">
      <t>ウチワケ</t>
    </rPh>
    <phoneticPr fontId="4"/>
  </si>
  <si>
    <t>数　量</t>
    <rPh sb="0" eb="1">
      <t>カズ</t>
    </rPh>
    <rPh sb="2" eb="3">
      <t>リョウ</t>
    </rPh>
    <phoneticPr fontId="4"/>
  </si>
  <si>
    <t>数　量</t>
    <phoneticPr fontId="4"/>
  </si>
  <si>
    <t>単価</t>
    <phoneticPr fontId="4"/>
  </si>
  <si>
    <t>金額</t>
    <phoneticPr fontId="4"/>
  </si>
  <si>
    <t>課税対象外</t>
    <rPh sb="0" eb="2">
      <t>カゼイ</t>
    </rPh>
    <rPh sb="2" eb="4">
      <t>タイショウ</t>
    </rPh>
    <rPh sb="4" eb="5">
      <t>ガイ</t>
    </rPh>
    <phoneticPr fontId="4"/>
  </si>
  <si>
    <t>人件費</t>
    <rPh sb="0" eb="3">
      <t>ジンケンヒ</t>
    </rPh>
    <phoneticPr fontId="4"/>
  </si>
  <si>
    <t>賃金</t>
    <rPh sb="0" eb="2">
      <t>チンギン</t>
    </rPh>
    <phoneticPr fontId="4"/>
  </si>
  <si>
    <t>〇</t>
    <phoneticPr fontId="3"/>
  </si>
  <si>
    <t>賃金合計</t>
    <rPh sb="0" eb="2">
      <t>チンギン</t>
    </rPh>
    <rPh sb="2" eb="4">
      <t>ゴウケイ</t>
    </rPh>
    <phoneticPr fontId="4"/>
  </si>
  <si>
    <t>事業費</t>
    <rPh sb="0" eb="3">
      <t>ジギョウヒ</t>
    </rPh>
    <phoneticPr fontId="4"/>
  </si>
  <si>
    <t>諸謝金</t>
    <rPh sb="0" eb="1">
      <t>ショ</t>
    </rPh>
    <rPh sb="1" eb="3">
      <t>シャキン</t>
    </rPh>
    <phoneticPr fontId="4"/>
  </si>
  <si>
    <t>諸謝金合計</t>
    <rPh sb="0" eb="1">
      <t>ショ</t>
    </rPh>
    <rPh sb="1" eb="3">
      <t>シャキン</t>
    </rPh>
    <rPh sb="3" eb="5">
      <t>ゴウケイ</t>
    </rPh>
    <phoneticPr fontId="4"/>
  </si>
  <si>
    <t>旅費</t>
    <rPh sb="0" eb="2">
      <t>リョヒ</t>
    </rPh>
    <phoneticPr fontId="4"/>
  </si>
  <si>
    <t>旅費合計</t>
    <rPh sb="0" eb="2">
      <t>リョヒ</t>
    </rPh>
    <rPh sb="2" eb="4">
      <t>ゴウケイ</t>
    </rPh>
    <phoneticPr fontId="4"/>
  </si>
  <si>
    <t>借損料</t>
    <rPh sb="0" eb="3">
      <t>シャクソンリョウ</t>
    </rPh>
    <phoneticPr fontId="4"/>
  </si>
  <si>
    <t>借損料合計</t>
    <rPh sb="0" eb="3">
      <t>シャクソンリョウ</t>
    </rPh>
    <rPh sb="3" eb="5">
      <t>ゴウケイ</t>
    </rPh>
    <phoneticPr fontId="4"/>
  </si>
  <si>
    <t>消耗品費</t>
    <rPh sb="0" eb="2">
      <t>ショウモウ</t>
    </rPh>
    <rPh sb="2" eb="3">
      <t>ヒン</t>
    </rPh>
    <rPh sb="3" eb="4">
      <t>ヒ</t>
    </rPh>
    <phoneticPr fontId="4"/>
  </si>
  <si>
    <t>消耗品費合計</t>
    <rPh sb="0" eb="2">
      <t>ショウモウ</t>
    </rPh>
    <rPh sb="2" eb="3">
      <t>ヒン</t>
    </rPh>
    <rPh sb="3" eb="4">
      <t>ヒ</t>
    </rPh>
    <rPh sb="4" eb="6">
      <t>ゴウケイ</t>
    </rPh>
    <phoneticPr fontId="4"/>
  </si>
  <si>
    <t>会議費</t>
    <rPh sb="0" eb="3">
      <t>カイギヒ</t>
    </rPh>
    <phoneticPr fontId="4"/>
  </si>
  <si>
    <t>会議費合計</t>
    <rPh sb="0" eb="3">
      <t>カイギヒ</t>
    </rPh>
    <rPh sb="3" eb="5">
      <t>ゴウケイ</t>
    </rPh>
    <phoneticPr fontId="4"/>
  </si>
  <si>
    <t>通信運搬費</t>
    <rPh sb="0" eb="2">
      <t>ツウシン</t>
    </rPh>
    <rPh sb="2" eb="4">
      <t>ウンパン</t>
    </rPh>
    <rPh sb="4" eb="5">
      <t>ヒ</t>
    </rPh>
    <phoneticPr fontId="4"/>
  </si>
  <si>
    <t>通信運搬費合計</t>
    <rPh sb="0" eb="2">
      <t>ツウシン</t>
    </rPh>
    <rPh sb="2" eb="4">
      <t>ウンパン</t>
    </rPh>
    <rPh sb="4" eb="5">
      <t>ヒ</t>
    </rPh>
    <rPh sb="5" eb="7">
      <t>ゴウケイ</t>
    </rPh>
    <phoneticPr fontId="4"/>
  </si>
  <si>
    <t>雑役務費</t>
    <rPh sb="0" eb="1">
      <t>ザツ</t>
    </rPh>
    <rPh sb="1" eb="3">
      <t>エキム</t>
    </rPh>
    <rPh sb="3" eb="4">
      <t>ヒ</t>
    </rPh>
    <phoneticPr fontId="4"/>
  </si>
  <si>
    <t>雑役務費合計</t>
    <rPh sb="0" eb="1">
      <t>ザツ</t>
    </rPh>
    <rPh sb="1" eb="3">
      <t>エキム</t>
    </rPh>
    <rPh sb="3" eb="4">
      <t>ヒ</t>
    </rPh>
    <rPh sb="4" eb="6">
      <t>ゴウケイ</t>
    </rPh>
    <phoneticPr fontId="4"/>
  </si>
  <si>
    <t>消費税相当額</t>
    <rPh sb="0" eb="3">
      <t>ショウヒゼイ</t>
    </rPh>
    <rPh sb="3" eb="5">
      <t>ソウトウ</t>
    </rPh>
    <rPh sb="5" eb="6">
      <t>ガク</t>
    </rPh>
    <phoneticPr fontId="4"/>
  </si>
  <si>
    <t>課税対象外経費（</t>
    <rPh sb="0" eb="2">
      <t>カゼイ</t>
    </rPh>
    <rPh sb="2" eb="4">
      <t>タイショウ</t>
    </rPh>
    <rPh sb="4" eb="5">
      <t>ガイ</t>
    </rPh>
    <rPh sb="5" eb="7">
      <t>ケイヒ</t>
    </rPh>
    <phoneticPr fontId="4"/>
  </si>
  <si>
    <t>）　×</t>
    <phoneticPr fontId="4"/>
  </si>
  <si>
    <t>　再　委　託　費</t>
    <rPh sb="1" eb="2">
      <t>サイ</t>
    </rPh>
    <rPh sb="3" eb="4">
      <t>イ</t>
    </rPh>
    <rPh sb="5" eb="6">
      <t>コトヅケ</t>
    </rPh>
    <rPh sb="7" eb="8">
      <t>ヒ</t>
    </rPh>
    <phoneticPr fontId="4"/>
  </si>
  <si>
    <t>　総　事　業　費（a）</t>
    <rPh sb="1" eb="2">
      <t>フサ</t>
    </rPh>
    <rPh sb="3" eb="4">
      <t>コト</t>
    </rPh>
    <rPh sb="5" eb="6">
      <t>ギョウ</t>
    </rPh>
    <rPh sb="7" eb="8">
      <t>ヒ</t>
    </rPh>
    <phoneticPr fontId="4"/>
  </si>
  <si>
    <t>　</t>
  </si>
  <si>
    <t>　一般管理費(ｂ)</t>
    <rPh sb="1" eb="2">
      <t>イチ</t>
    </rPh>
    <rPh sb="2" eb="3">
      <t>パン</t>
    </rPh>
    <rPh sb="3" eb="4">
      <t>カン</t>
    </rPh>
    <rPh sb="4" eb="5">
      <t>リ</t>
    </rPh>
    <rPh sb="5" eb="6">
      <t>ヒ</t>
    </rPh>
    <phoneticPr fontId="4"/>
  </si>
  <si>
    <t>総事業費－再委託費（</t>
    <rPh sb="0" eb="4">
      <t>ソウジギョウヒ</t>
    </rPh>
    <rPh sb="5" eb="8">
      <t>サイイタク</t>
    </rPh>
    <rPh sb="8" eb="9">
      <t>ヒ</t>
    </rPh>
    <phoneticPr fontId="4"/>
  </si>
  <si>
    <t>） ×</t>
    <phoneticPr fontId="4"/>
  </si>
  <si>
    <t xml:space="preserve">  支出額合計（ａ＋ｂ）</t>
    <rPh sb="2" eb="5">
      <t>シシュツガク</t>
    </rPh>
    <rPh sb="5" eb="7">
      <t>ゴウケイ</t>
    </rPh>
    <phoneticPr fontId="4"/>
  </si>
  <si>
    <t xml:space="preserve">  収　入　額（ｃ）</t>
    <rPh sb="2" eb="3">
      <t>オサム</t>
    </rPh>
    <rPh sb="4" eb="5">
      <t>イリ</t>
    </rPh>
    <rPh sb="6" eb="7">
      <t>ガク</t>
    </rPh>
    <phoneticPr fontId="4"/>
  </si>
  <si>
    <t>収入額合計</t>
    <rPh sb="0" eb="2">
      <t>シュウニュウ</t>
    </rPh>
    <rPh sb="2" eb="3">
      <t>ガク</t>
    </rPh>
    <rPh sb="3" eb="5">
      <t>ゴウケイ</t>
    </rPh>
    <phoneticPr fontId="4"/>
  </si>
  <si>
    <t xml:space="preserve">  差引合計（ａ＋ｂ－ｃ）</t>
    <rPh sb="2" eb="4">
      <t>サシヒ</t>
    </rPh>
    <rPh sb="4" eb="6">
      <t>ゴウケイ</t>
    </rPh>
    <phoneticPr fontId="4"/>
  </si>
  <si>
    <t>　２．再委託費内訳</t>
    <rPh sb="3" eb="6">
      <t>サイイタク</t>
    </rPh>
    <rPh sb="6" eb="7">
      <t>ヒ</t>
    </rPh>
    <rPh sb="7" eb="9">
      <t>ウチワケ</t>
    </rPh>
    <phoneticPr fontId="4"/>
  </si>
  <si>
    <t>　　機関名：</t>
    <rPh sb="2" eb="4">
      <t>キカン</t>
    </rPh>
    <rPh sb="4" eb="5">
      <t>メイ</t>
    </rPh>
    <phoneticPr fontId="4"/>
  </si>
  <si>
    <t>費　　目</t>
    <rPh sb="0" eb="1">
      <t>ヒ</t>
    </rPh>
    <rPh sb="3" eb="4">
      <t>メ</t>
    </rPh>
    <phoneticPr fontId="4"/>
  </si>
  <si>
    <t>種　　別</t>
    <rPh sb="0" eb="1">
      <t>タネ</t>
    </rPh>
    <rPh sb="3" eb="4">
      <t>ベツ</t>
    </rPh>
    <phoneticPr fontId="4"/>
  </si>
  <si>
    <t>内　　訳</t>
    <rPh sb="0" eb="1">
      <t>ウチ</t>
    </rPh>
    <rPh sb="3" eb="4">
      <t>ヤク</t>
    </rPh>
    <phoneticPr fontId="4"/>
  </si>
  <si>
    <t>経費予定額</t>
    <rPh sb="0" eb="2">
      <t>ケイヒ</t>
    </rPh>
    <rPh sb="2" eb="4">
      <t>ヨテイ</t>
    </rPh>
    <rPh sb="4" eb="5">
      <t>ガク</t>
    </rPh>
    <phoneticPr fontId="4"/>
  </si>
  <si>
    <t>小計</t>
    <rPh sb="0" eb="1">
      <t>コ</t>
    </rPh>
    <rPh sb="1" eb="2">
      <t>ケイ</t>
    </rPh>
    <phoneticPr fontId="4"/>
  </si>
  <si>
    <t>差引合計</t>
    <rPh sb="0" eb="2">
      <t>サシヒキ</t>
    </rPh>
    <rPh sb="2" eb="4">
      <t>ゴウケイ</t>
    </rPh>
    <phoneticPr fontId="4"/>
  </si>
  <si>
    <t>1.〇〇　〇〇〇</t>
    <phoneticPr fontId="3"/>
  </si>
  <si>
    <t>時間</t>
    <rPh sb="0" eb="2">
      <t>ジカン</t>
    </rPh>
    <phoneticPr fontId="3"/>
  </si>
  <si>
    <t>日</t>
    <rPh sb="0" eb="1">
      <t>ヒ</t>
    </rPh>
    <phoneticPr fontId="3"/>
  </si>
  <si>
    <t>名</t>
    <rPh sb="0" eb="1">
      <t>メイ</t>
    </rPh>
    <phoneticPr fontId="3"/>
  </si>
  <si>
    <t>○</t>
    <phoneticPr fontId="3"/>
  </si>
  <si>
    <t>2-1.△△△　△△（上期単価）</t>
    <rPh sb="11" eb="13">
      <t>カミキ</t>
    </rPh>
    <rPh sb="13" eb="15">
      <t>タンカ</t>
    </rPh>
    <phoneticPr fontId="3"/>
  </si>
  <si>
    <t>2-2.△△△　△△（下期単価）</t>
    <rPh sb="11" eb="13">
      <t>シモキ</t>
    </rPh>
    <rPh sb="13" eb="15">
      <t>タンカ</t>
    </rPh>
    <phoneticPr fontId="3"/>
  </si>
  <si>
    <t>3.●●　●●●　</t>
    <phoneticPr fontId="3"/>
  </si>
  <si>
    <t>4.◇◇　◇◇◇</t>
  </si>
  <si>
    <t>5.■■　■■■</t>
    <phoneticPr fontId="3"/>
  </si>
  <si>
    <t>4.◇◇　◇◇◇ 通勤手当</t>
  </si>
  <si>
    <t>5.■■　■■■ 通勤手当</t>
  </si>
  <si>
    <t>シンポジウム登壇謝金</t>
    <rPh sb="6" eb="8">
      <t>トウダン</t>
    </rPh>
    <rPh sb="8" eb="10">
      <t>シャキン</t>
    </rPh>
    <phoneticPr fontId="3"/>
  </si>
  <si>
    <t>回</t>
    <rPh sb="0" eb="1">
      <t>カイ</t>
    </rPh>
    <phoneticPr fontId="3"/>
  </si>
  <si>
    <t>シンポジウム（岡山ー東京）</t>
    <rPh sb="7" eb="9">
      <t>オカヤマ</t>
    </rPh>
    <rPh sb="10" eb="12">
      <t>トウキョウ</t>
    </rPh>
    <phoneticPr fontId="3"/>
  </si>
  <si>
    <t>有識者（東京－札幌）宿泊込み￥8,500/1泊</t>
    <rPh sb="0" eb="3">
      <t>ユウシキシャ</t>
    </rPh>
    <rPh sb="7" eb="9">
      <t>サッポロ</t>
    </rPh>
    <rPh sb="10" eb="13">
      <t>シュクハクコ</t>
    </rPh>
    <rPh sb="22" eb="23">
      <t>ハク</t>
    </rPh>
    <phoneticPr fontId="3"/>
  </si>
  <si>
    <t>会場使用料</t>
    <rPh sb="0" eb="5">
      <t>カイジョウシヨウリョウ</t>
    </rPh>
    <phoneticPr fontId="3"/>
  </si>
  <si>
    <t>フラットファイル代</t>
    <rPh sb="8" eb="9">
      <t>ダイ</t>
    </rPh>
    <phoneticPr fontId="3"/>
  </si>
  <si>
    <t>部</t>
    <rPh sb="0" eb="1">
      <t>ブ</t>
    </rPh>
    <phoneticPr fontId="3"/>
  </si>
  <si>
    <t>シンポジウム有識者用お茶代</t>
    <rPh sb="6" eb="9">
      <t>ユウシキシャ</t>
    </rPh>
    <rPh sb="9" eb="10">
      <t>ヨウ</t>
    </rPh>
    <rPh sb="11" eb="12">
      <t>チャ</t>
    </rPh>
    <rPh sb="12" eb="13">
      <t>ダイ</t>
    </rPh>
    <phoneticPr fontId="3"/>
  </si>
  <si>
    <t>シンポジウム開催案内状郵送料</t>
    <rPh sb="6" eb="8">
      <t>カイサイ</t>
    </rPh>
    <rPh sb="8" eb="11">
      <t>アンナイジョウ</t>
    </rPh>
    <rPh sb="11" eb="14">
      <t>ユウソウリョウ</t>
    </rPh>
    <phoneticPr fontId="3"/>
  </si>
  <si>
    <t>通</t>
    <rPh sb="0" eb="1">
      <t>ツウ</t>
    </rPh>
    <phoneticPr fontId="3"/>
  </si>
  <si>
    <t>印刷製本費（◇◇パンフレット）</t>
    <rPh sb="0" eb="5">
      <t>インサツセイホンヒ</t>
    </rPh>
    <phoneticPr fontId="3"/>
  </si>
  <si>
    <t>●●株式会社　WEB配信</t>
    <phoneticPr fontId="3"/>
  </si>
  <si>
    <t>式</t>
  </si>
  <si>
    <t>●●株式会社</t>
    <phoneticPr fontId="3"/>
  </si>
  <si>
    <t>人件費</t>
    <rPh sb="0" eb="3">
      <t>ジンケンヒ</t>
    </rPh>
    <phoneticPr fontId="3"/>
  </si>
  <si>
    <t>賃金</t>
    <rPh sb="0" eb="2">
      <t>チンギン</t>
    </rPh>
    <phoneticPr fontId="3"/>
  </si>
  <si>
    <t>1.〇〇　〇〇〇　7時間×1日×2名×5,000円</t>
    <rPh sb="10" eb="12">
      <t>ジカン</t>
    </rPh>
    <rPh sb="14" eb="15">
      <t>ニチ</t>
    </rPh>
    <rPh sb="17" eb="18">
      <t>メイ</t>
    </rPh>
    <rPh sb="24" eb="25">
      <t>エン</t>
    </rPh>
    <phoneticPr fontId="3"/>
  </si>
  <si>
    <t>事業費</t>
    <rPh sb="0" eb="3">
      <t>ジギョウヒ</t>
    </rPh>
    <phoneticPr fontId="3"/>
  </si>
  <si>
    <t>旅費</t>
    <rPh sb="0" eb="2">
      <t>リョヒ</t>
    </rPh>
    <phoneticPr fontId="3"/>
  </si>
  <si>
    <t>シンポジウム（静岡-東京）</t>
    <rPh sb="7" eb="9">
      <t>シズオカ</t>
    </rPh>
    <rPh sb="10" eb="12">
      <t>トウキョウ</t>
    </rPh>
    <phoneticPr fontId="3"/>
  </si>
  <si>
    <t>借損料</t>
    <rPh sb="0" eb="3">
      <t>シャクソンリョウ</t>
    </rPh>
    <phoneticPr fontId="3"/>
  </si>
  <si>
    <t>通信機材レンタル</t>
    <rPh sb="0" eb="2">
      <t>ツウシン</t>
    </rPh>
    <rPh sb="2" eb="4">
      <t>キザイ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</si>
</sst>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font>
      <sz val="11"/>
      <color theme="1"/>
      <name val="游ゴシック"/>
      <family val="2"/>
      <charset val="128"/>
      <scheme val="minor"/>
    </font>
    <font>
      <sz val="11"/>
      <name val="ＭＳ Ｐゴシック"/>
      <family val="3"/>
      <charset val="128"/>
    </font>
    <font>
      <b/>
      <sz val="11"/>
      <name val="ＭＳ Ｐゴシック"/>
      <family val="3"/>
      <charset val="128"/>
    </font>
    <font>
      <sz val="6"/>
      <name val="游ゴシック"/>
      <family val="2"/>
      <charset val="128"/>
      <scheme val="minor"/>
    </font>
    <font>
      <sz val="6"/>
      <name val="ＭＳ Ｐゴシック"/>
      <family val="3"/>
      <charset val="128"/>
    </font>
    <font>
      <b/>
      <sz val="10"/>
      <name val="ＭＳ Ｐゴシック"/>
      <family val="3"/>
      <charset val="128"/>
    </font>
    <font>
      <b/>
      <sz val="11"/>
      <color theme="1"/>
      <name val="ＭＳ Ｐゴシック"/>
      <family val="3"/>
      <charset val="128"/>
    </font>
    <font>
      <sz val="11"/>
      <color theme="1"/>
      <name val="ＭＳ Ｐゴシック"/>
      <family val="3"/>
      <charset val="128"/>
    </font>
    <font>
      <sz val="11"/>
      <color theme="1"/>
      <name val="游ゴシック"/>
      <family val="3"/>
      <charset val="128"/>
      <scheme val="minor"/>
    </font>
    <font>
      <sz val="11"/>
      <name val="游ゴシック"/>
      <family val="3"/>
      <charset val="128"/>
      <scheme val="minor"/>
    </font>
    <font>
      <b/>
      <sz val="12"/>
      <name val="ＭＳ Ｐゴシック"/>
      <family val="3"/>
      <charset val="128"/>
    </font>
    <font>
      <b/>
      <sz val="11"/>
      <color theme="1"/>
      <name val="游ゴシック"/>
      <family val="3"/>
      <charset val="128"/>
      <scheme val="minor"/>
    </font>
    <font>
      <sz val="11"/>
      <color theme="1"/>
      <name val="游ゴシック"/>
      <family val="2"/>
      <charset val="128"/>
      <scheme val="minor"/>
    </font>
    <font>
      <sz val="11"/>
      <color rgb="FF000000"/>
      <name val="ＭＳ Ｐゴシック"/>
      <family val="3"/>
      <charset val="128"/>
    </font>
    <font>
      <sz val="9"/>
      <color indexed="81"/>
      <name val="MS P ゴシック"/>
      <family val="3"/>
      <charset val="128"/>
    </font>
    <font>
      <u/>
      <sz val="11"/>
      <color theme="1"/>
      <name val="ＭＳ Ｐゴシック"/>
      <family val="3"/>
      <charset val="128"/>
    </font>
    <font>
      <sz val="11"/>
      <color rgb="FFFF0000"/>
      <name val="ＭＳ Ｐゴシック"/>
      <family val="3"/>
      <charset val="128"/>
    </font>
    <font>
      <sz val="8"/>
      <color theme="1"/>
      <name val="游ゴシック"/>
      <family val="3"/>
      <charset val="128"/>
      <scheme val="minor"/>
    </font>
    <font>
      <b/>
      <sz val="8"/>
      <name val="ＭＳ Ｐゴシック"/>
      <family val="3"/>
      <charset val="128"/>
    </font>
    <font>
      <sz val="8"/>
      <color theme="1"/>
      <name val="游ゴシック"/>
      <family val="2"/>
      <charset val="128"/>
      <scheme val="minor"/>
    </font>
    <font>
      <b/>
      <sz val="8"/>
      <color theme="1"/>
      <name val="游ゴシック"/>
      <family val="3"/>
      <charset val="128"/>
      <scheme val="minor"/>
    </font>
    <font>
      <sz val="8"/>
      <name val="游ゴシック"/>
      <family val="3"/>
      <charset val="128"/>
      <scheme val="minor"/>
    </font>
    <font>
      <sz val="8"/>
      <color rgb="FF000000"/>
      <name val="游ゴシック"/>
      <family val="3"/>
      <charset val="128"/>
      <scheme val="minor"/>
    </font>
    <font>
      <sz val="10"/>
      <name val="ＭＳ Ｐゴシック"/>
      <family val="3"/>
      <charset val="128"/>
    </font>
    <font>
      <u/>
      <sz val="11"/>
      <color indexed="81"/>
      <name val="游ゴシック"/>
      <family val="3"/>
      <charset val="128"/>
      <scheme val="minor"/>
    </font>
    <font>
      <sz val="11"/>
      <color indexed="81"/>
      <name val="游ゴシック"/>
      <family val="3"/>
      <charset val="128"/>
      <scheme val="minor"/>
    </font>
  </fonts>
  <fills count="6">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27"/>
        <bgColor indexed="64"/>
      </patternFill>
    </fill>
    <fill>
      <patternFill patternType="solid">
        <fgColor rgb="FFCCFFFF"/>
        <bgColor indexed="64"/>
      </patternFill>
    </fill>
  </fills>
  <borders count="109">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dashed">
        <color indexed="64"/>
      </top>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bottom/>
      <diagonal/>
    </border>
    <border>
      <left/>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thin">
        <color indexed="64"/>
      </bottom>
      <diagonal/>
    </border>
    <border>
      <left style="thin">
        <color indexed="64"/>
      </left>
      <right style="thin">
        <color indexed="64"/>
      </right>
      <top style="dashed">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medium">
        <color indexed="64"/>
      </left>
      <right style="thin">
        <color indexed="64"/>
      </right>
      <top/>
      <bottom style="dash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style="dashed">
        <color indexed="64"/>
      </bottom>
      <diagonal/>
    </border>
    <border>
      <left style="thin">
        <color indexed="64"/>
      </left>
      <right/>
      <top style="double">
        <color indexed="64"/>
      </top>
      <bottom style="dashed">
        <color indexed="64"/>
      </bottom>
      <diagonal/>
    </border>
    <border>
      <left/>
      <right/>
      <top style="double">
        <color indexed="64"/>
      </top>
      <bottom style="dashed">
        <color indexed="64"/>
      </bottom>
      <diagonal/>
    </border>
    <border>
      <left/>
      <right style="thin">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style="medium">
        <color indexed="64"/>
      </left>
      <right/>
      <top style="dashed">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hair">
        <color indexed="64"/>
      </top>
      <bottom/>
      <diagonal/>
    </border>
    <border>
      <left/>
      <right/>
      <top style="hair">
        <color indexed="64"/>
      </top>
      <bottom/>
      <diagonal/>
    </border>
    <border>
      <left style="medium">
        <color indexed="64"/>
      </left>
      <right style="thin">
        <color indexed="64"/>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thin">
        <color indexed="64"/>
      </bottom>
      <diagonal/>
    </border>
    <border>
      <left/>
      <right/>
      <top style="dotted">
        <color indexed="64"/>
      </top>
      <bottom style="double">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s>
  <cellStyleXfs count="6">
    <xf numFmtId="0" fontId="0" fillId="0" borderId="0">
      <alignment vertical="center"/>
    </xf>
    <xf numFmtId="0" fontId="1" fillId="0" borderId="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alignment vertical="center"/>
    </xf>
    <xf numFmtId="38" fontId="12" fillId="0" borderId="0" applyFont="0" applyFill="0" applyBorder="0" applyAlignment="0" applyProtection="0">
      <alignment vertical="center"/>
    </xf>
  </cellStyleXfs>
  <cellXfs count="318">
    <xf numFmtId="0" fontId="0" fillId="0" borderId="0" xfId="0">
      <alignment vertical="center"/>
    </xf>
    <xf numFmtId="0" fontId="2" fillId="0" borderId="0" xfId="1" applyFont="1" applyAlignment="1">
      <alignment vertical="center"/>
    </xf>
    <xf numFmtId="0" fontId="1" fillId="0" borderId="0" xfId="1" applyAlignment="1">
      <alignment vertical="center" shrinkToFit="1"/>
    </xf>
    <xf numFmtId="0" fontId="1" fillId="0" borderId="0" xfId="1" applyAlignment="1">
      <alignment vertical="center"/>
    </xf>
    <xf numFmtId="0" fontId="1" fillId="0" borderId="0" xfId="1" applyAlignment="1">
      <alignment horizontal="center" vertical="center"/>
    </xf>
    <xf numFmtId="38" fontId="2" fillId="0" borderId="0" xfId="2" applyFont="1" applyAlignment="1">
      <alignment vertical="center"/>
    </xf>
    <xf numFmtId="38" fontId="2" fillId="0" borderId="0" xfId="2" applyFont="1" applyAlignment="1">
      <alignment horizontal="center" vertical="center"/>
    </xf>
    <xf numFmtId="0" fontId="5" fillId="0" borderId="0" xfId="3" applyFont="1">
      <alignment vertical="center"/>
    </xf>
    <xf numFmtId="0" fontId="5" fillId="0" borderId="1" xfId="1" applyFont="1" applyBorder="1" applyAlignment="1">
      <alignment horizontal="right" vertical="center"/>
    </xf>
    <xf numFmtId="38" fontId="6" fillId="0" borderId="1" xfId="2" applyFont="1" applyBorder="1" applyAlignment="1">
      <alignment horizontal="center" vertical="center"/>
    </xf>
    <xf numFmtId="38" fontId="1" fillId="0" borderId="1" xfId="2" applyFont="1" applyBorder="1" applyAlignment="1">
      <alignment horizontal="right" vertical="center"/>
    </xf>
    <xf numFmtId="38" fontId="1" fillId="0" borderId="0" xfId="2" applyFont="1" applyBorder="1" applyAlignment="1">
      <alignment vertical="center"/>
    </xf>
    <xf numFmtId="0" fontId="1" fillId="0" borderId="0" xfId="1" applyAlignment="1">
      <alignment horizontal="right" vertical="center"/>
    </xf>
    <xf numFmtId="0" fontId="2" fillId="2" borderId="2" xfId="1" applyFont="1" applyFill="1" applyBorder="1" applyAlignment="1">
      <alignment vertical="center"/>
    </xf>
    <xf numFmtId="38" fontId="1" fillId="0" borderId="0" xfId="2" applyFont="1" applyBorder="1" applyAlignment="1">
      <alignment horizontal="center" vertical="center"/>
    </xf>
    <xf numFmtId="0" fontId="2" fillId="0" borderId="0" xfId="1" applyFont="1" applyAlignment="1">
      <alignment horizontal="center" vertical="center"/>
    </xf>
    <xf numFmtId="0" fontId="2" fillId="0" borderId="0" xfId="1" applyFont="1" applyAlignment="1">
      <alignment horizontal="right" vertical="center"/>
    </xf>
    <xf numFmtId="0" fontId="2" fillId="3" borderId="3" xfId="1" applyFont="1" applyFill="1" applyBorder="1" applyAlignment="1">
      <alignment horizontal="center" vertical="center"/>
    </xf>
    <xf numFmtId="0" fontId="2" fillId="3" borderId="6" xfId="1" applyFont="1" applyFill="1" applyBorder="1" applyAlignment="1">
      <alignment horizontal="center" vertical="center" shrinkToFit="1"/>
    </xf>
    <xf numFmtId="38" fontId="2" fillId="3" borderId="7" xfId="2" applyFont="1" applyFill="1" applyBorder="1" applyAlignment="1">
      <alignment horizontal="center" vertical="center"/>
    </xf>
    <xf numFmtId="38" fontId="2" fillId="3" borderId="9" xfId="2" applyFont="1" applyFill="1" applyBorder="1" applyAlignment="1">
      <alignment horizontal="center" vertical="center"/>
    </xf>
    <xf numFmtId="38" fontId="2" fillId="3" borderId="9" xfId="2" applyFont="1" applyFill="1" applyBorder="1" applyAlignment="1">
      <alignment horizontal="center" vertical="center" wrapText="1"/>
    </xf>
    <xf numFmtId="0" fontId="7" fillId="0" borderId="27" xfId="1" applyFont="1" applyBorder="1" applyAlignment="1">
      <alignment vertical="center"/>
    </xf>
    <xf numFmtId="0" fontId="7" fillId="0" borderId="27" xfId="1" applyFont="1" applyBorder="1" applyAlignment="1">
      <alignment horizontal="center" vertical="center"/>
    </xf>
    <xf numFmtId="0" fontId="7" fillId="0" borderId="28" xfId="1" applyFont="1" applyBorder="1" applyAlignment="1">
      <alignment vertical="center"/>
    </xf>
    <xf numFmtId="0" fontId="7" fillId="0" borderId="29" xfId="1" applyFont="1" applyBorder="1" applyAlignment="1">
      <alignment horizontal="center" vertical="center"/>
    </xf>
    <xf numFmtId="38" fontId="7" fillId="0" borderId="27" xfId="2" applyFont="1" applyFill="1" applyBorder="1" applyAlignment="1">
      <alignment vertical="center"/>
    </xf>
    <xf numFmtId="38" fontId="2" fillId="0" borderId="25" xfId="2" applyFont="1" applyFill="1" applyBorder="1" applyAlignment="1">
      <alignment horizontal="center" vertical="center"/>
    </xf>
    <xf numFmtId="0" fontId="7" fillId="0" borderId="31" xfId="1" applyFont="1" applyBorder="1" applyAlignment="1">
      <alignment vertical="center"/>
    </xf>
    <xf numFmtId="38" fontId="2" fillId="0" borderId="32" xfId="2" applyFont="1" applyFill="1" applyBorder="1" applyAlignment="1">
      <alignment horizontal="center" vertical="center"/>
    </xf>
    <xf numFmtId="0" fontId="8" fillId="0" borderId="14" xfId="1" applyFont="1" applyBorder="1" applyAlignment="1">
      <alignment horizontal="center" vertical="center"/>
    </xf>
    <xf numFmtId="0" fontId="8" fillId="0" borderId="15" xfId="1" applyFont="1" applyBorder="1" applyAlignment="1">
      <alignment horizontal="center" vertical="center"/>
    </xf>
    <xf numFmtId="0" fontId="8" fillId="0" borderId="16" xfId="1" applyFont="1" applyBorder="1" applyAlignment="1">
      <alignment horizontal="center" vertical="center"/>
    </xf>
    <xf numFmtId="38" fontId="8" fillId="0" borderId="14" xfId="2" applyFont="1" applyFill="1" applyBorder="1" applyAlignment="1">
      <alignment horizontal="center" vertical="center"/>
    </xf>
    <xf numFmtId="0" fontId="1" fillId="0" borderId="28" xfId="1" applyBorder="1" applyAlignment="1">
      <alignment vertical="center"/>
    </xf>
    <xf numFmtId="0" fontId="1" fillId="0" borderId="29" xfId="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7" fillId="0" borderId="1" xfId="1" applyFont="1" applyBorder="1" applyAlignment="1">
      <alignment horizontal="center" vertical="center"/>
    </xf>
    <xf numFmtId="0" fontId="7" fillId="0" borderId="34" xfId="1" applyFont="1" applyBorder="1" applyAlignment="1">
      <alignment horizontal="center" vertical="center"/>
    </xf>
    <xf numFmtId="0" fontId="1" fillId="0" borderId="34" xfId="1" applyBorder="1" applyAlignment="1">
      <alignment horizontal="center" vertical="center"/>
    </xf>
    <xf numFmtId="38" fontId="7" fillId="0" borderId="1" xfId="2" applyFont="1" applyFill="1" applyBorder="1" applyAlignment="1">
      <alignment vertical="center"/>
    </xf>
    <xf numFmtId="38" fontId="2" fillId="0" borderId="36" xfId="2" applyFont="1" applyFill="1" applyBorder="1" applyAlignment="1">
      <alignment horizontal="center" vertical="center"/>
    </xf>
    <xf numFmtId="0" fontId="7" fillId="0" borderId="38" xfId="1" applyFont="1" applyBorder="1" applyAlignment="1">
      <alignment horizontal="center" vertical="center"/>
    </xf>
    <xf numFmtId="0" fontId="1" fillId="0" borderId="40" xfId="1" applyBorder="1" applyAlignment="1">
      <alignment vertical="center"/>
    </xf>
    <xf numFmtId="0" fontId="1" fillId="0" borderId="39" xfId="1" applyBorder="1" applyAlignment="1">
      <alignment horizontal="center" vertical="center"/>
    </xf>
    <xf numFmtId="0" fontId="2" fillId="0" borderId="44" xfId="1" applyFont="1" applyBorder="1" applyAlignment="1">
      <alignment horizontal="center" vertical="center" shrinkToFit="1"/>
    </xf>
    <xf numFmtId="0" fontId="1" fillId="0" borderId="7" xfId="1" applyBorder="1" applyAlignment="1">
      <alignment vertical="center"/>
    </xf>
    <xf numFmtId="0" fontId="1" fillId="0" borderId="8" xfId="1" applyBorder="1" applyAlignment="1">
      <alignment vertical="center"/>
    </xf>
    <xf numFmtId="0" fontId="1" fillId="0" borderId="6" xfId="1" applyBorder="1" applyAlignment="1">
      <alignment horizontal="center" vertical="center"/>
    </xf>
    <xf numFmtId="38" fontId="2" fillId="0" borderId="7" xfId="2" applyFont="1" applyFill="1" applyBorder="1" applyAlignment="1">
      <alignment vertical="center"/>
    </xf>
    <xf numFmtId="38" fontId="2" fillId="2" borderId="9" xfId="2" applyFont="1" applyFill="1" applyBorder="1" applyAlignment="1">
      <alignment vertical="center"/>
    </xf>
    <xf numFmtId="38" fontId="2" fillId="0" borderId="9" xfId="2" applyFont="1" applyFill="1" applyBorder="1" applyAlignment="1">
      <alignment horizontal="center" vertical="center"/>
    </xf>
    <xf numFmtId="0" fontId="1" fillId="0" borderId="46" xfId="1" applyBorder="1" applyAlignment="1">
      <alignment vertical="center"/>
    </xf>
    <xf numFmtId="0" fontId="1" fillId="0" borderId="47" xfId="1" applyBorder="1" applyAlignment="1">
      <alignment horizontal="center" vertical="center"/>
    </xf>
    <xf numFmtId="3" fontId="1" fillId="0" borderId="46" xfId="1" applyNumberFormat="1" applyBorder="1" applyAlignment="1">
      <alignment vertical="center"/>
    </xf>
    <xf numFmtId="0" fontId="1" fillId="0" borderId="48" xfId="1" applyBorder="1" applyAlignment="1">
      <alignment horizontal="center" vertical="center"/>
    </xf>
    <xf numFmtId="38" fontId="1" fillId="0" borderId="47" xfId="2" applyFont="1" applyFill="1" applyBorder="1" applyAlignment="1">
      <alignment vertical="center"/>
    </xf>
    <xf numFmtId="38" fontId="2" fillId="0" borderId="17" xfId="2" applyFont="1" applyFill="1" applyBorder="1" applyAlignment="1">
      <alignment horizontal="center" vertical="center"/>
    </xf>
    <xf numFmtId="0" fontId="1" fillId="0" borderId="22" xfId="1" applyBorder="1" applyAlignment="1">
      <alignment vertical="center"/>
    </xf>
    <xf numFmtId="0" fontId="1" fillId="0" borderId="23" xfId="1" applyBorder="1" applyAlignment="1">
      <alignment vertical="center"/>
    </xf>
    <xf numFmtId="0" fontId="1" fillId="0" borderId="24" xfId="1" applyBorder="1" applyAlignment="1">
      <alignment horizontal="center" vertical="center"/>
    </xf>
    <xf numFmtId="38" fontId="2" fillId="0" borderId="22" xfId="2" applyFont="1" applyFill="1" applyBorder="1" applyAlignment="1">
      <alignment vertical="center"/>
    </xf>
    <xf numFmtId="38" fontId="2" fillId="0" borderId="30" xfId="2" applyFont="1" applyFill="1" applyBorder="1" applyAlignment="1">
      <alignment horizontal="center" vertical="center"/>
    </xf>
    <xf numFmtId="0" fontId="1" fillId="0" borderId="24" xfId="1" applyBorder="1" applyAlignment="1">
      <alignment horizontal="left" vertical="center" shrinkToFit="1"/>
    </xf>
    <xf numFmtId="0" fontId="1" fillId="0" borderId="22" xfId="1" applyBorder="1" applyAlignment="1">
      <alignment horizontal="center" vertical="center"/>
    </xf>
    <xf numFmtId="38" fontId="2" fillId="0" borderId="51" xfId="2" applyFont="1" applyFill="1" applyBorder="1" applyAlignment="1">
      <alignment vertical="center"/>
    </xf>
    <xf numFmtId="0" fontId="2" fillId="3" borderId="43" xfId="1" applyFont="1" applyFill="1" applyBorder="1" applyAlignment="1">
      <alignment vertical="center"/>
    </xf>
    <xf numFmtId="0" fontId="1" fillId="0" borderId="27" xfId="1" applyBorder="1" applyAlignment="1">
      <alignment vertical="center"/>
    </xf>
    <xf numFmtId="0" fontId="1" fillId="0" borderId="14" xfId="1" applyBorder="1" applyAlignment="1">
      <alignment horizontal="center" vertical="center"/>
    </xf>
    <xf numFmtId="0" fontId="1" fillId="0" borderId="15" xfId="1" applyBorder="1" applyAlignment="1">
      <alignment vertical="center"/>
    </xf>
    <xf numFmtId="0" fontId="1" fillId="0" borderId="16" xfId="1" applyBorder="1" applyAlignment="1">
      <alignment horizontal="center" vertical="center"/>
    </xf>
    <xf numFmtId="38" fontId="2" fillId="0" borderId="14" xfId="2" applyFont="1" applyFill="1" applyBorder="1" applyAlignment="1">
      <alignment vertical="center"/>
    </xf>
    <xf numFmtId="38" fontId="2" fillId="0" borderId="49" xfId="2" applyFont="1" applyFill="1" applyBorder="1" applyAlignment="1">
      <alignment vertical="center"/>
    </xf>
    <xf numFmtId="0" fontId="1" fillId="0" borderId="27" xfId="1" applyBorder="1" applyAlignment="1">
      <alignment horizontal="center" vertical="center"/>
    </xf>
    <xf numFmtId="38" fontId="2" fillId="0" borderId="30" xfId="2" applyFont="1" applyFill="1" applyBorder="1" applyAlignment="1">
      <alignment vertical="center"/>
    </xf>
    <xf numFmtId="0" fontId="1" fillId="0" borderId="54" xfId="1" applyBorder="1" applyAlignment="1">
      <alignment vertical="center"/>
    </xf>
    <xf numFmtId="0" fontId="1" fillId="0" borderId="54" xfId="1" applyBorder="1" applyAlignment="1">
      <alignment horizontal="center" vertical="center"/>
    </xf>
    <xf numFmtId="0" fontId="1" fillId="0" borderId="53" xfId="1" applyBorder="1" applyAlignment="1">
      <alignment horizontal="center" vertical="center"/>
    </xf>
    <xf numFmtId="38" fontId="2" fillId="0" borderId="52" xfId="2" applyFont="1" applyFill="1" applyBorder="1" applyAlignment="1">
      <alignment horizontal="center" vertical="center"/>
    </xf>
    <xf numFmtId="38" fontId="1" fillId="0" borderId="27" xfId="2" applyFont="1" applyFill="1" applyBorder="1" applyAlignment="1">
      <alignment vertical="center"/>
    </xf>
    <xf numFmtId="0" fontId="1" fillId="0" borderId="37" xfId="1" applyBorder="1" applyAlignment="1">
      <alignment vertical="center"/>
    </xf>
    <xf numFmtId="0" fontId="1" fillId="0" borderId="57" xfId="1" applyBorder="1" applyAlignment="1">
      <alignment vertical="center"/>
    </xf>
    <xf numFmtId="0" fontId="1" fillId="0" borderId="58" xfId="1" applyBorder="1" applyAlignment="1">
      <alignment horizontal="center" vertical="center"/>
    </xf>
    <xf numFmtId="38" fontId="2" fillId="0" borderId="0" xfId="2" applyFont="1" applyFill="1" applyBorder="1" applyAlignment="1">
      <alignment vertical="center"/>
    </xf>
    <xf numFmtId="38" fontId="2" fillId="0" borderId="52" xfId="2" applyFont="1" applyFill="1" applyBorder="1" applyAlignment="1">
      <alignment vertical="center"/>
    </xf>
    <xf numFmtId="0" fontId="2" fillId="0" borderId="4" xfId="1" applyFont="1" applyBorder="1" applyAlignment="1">
      <alignment horizontal="right" vertical="center" shrinkToFit="1"/>
    </xf>
    <xf numFmtId="9" fontId="2" fillId="0" borderId="7" xfId="1" applyNumberFormat="1" applyFont="1" applyBorder="1" applyAlignment="1">
      <alignment horizontal="center" vertical="center"/>
    </xf>
    <xf numFmtId="9" fontId="2" fillId="0" borderId="6" xfId="1" applyNumberFormat="1" applyFont="1" applyBorder="1" applyAlignment="1">
      <alignment horizontal="center" vertical="center"/>
    </xf>
    <xf numFmtId="38" fontId="2" fillId="4" borderId="9" xfId="2" applyFont="1" applyFill="1" applyBorder="1" applyAlignment="1">
      <alignment vertical="center"/>
    </xf>
    <xf numFmtId="38" fontId="2" fillId="0" borderId="51" xfId="2" applyFont="1" applyFill="1" applyBorder="1" applyAlignment="1">
      <alignment horizontal="center" vertical="center"/>
    </xf>
    <xf numFmtId="0" fontId="1" fillId="0" borderId="44" xfId="1" applyBorder="1" applyAlignment="1">
      <alignment vertical="center" shrinkToFit="1"/>
    </xf>
    <xf numFmtId="38" fontId="2" fillId="0" borderId="7" xfId="2" applyFont="1" applyBorder="1" applyAlignment="1">
      <alignment vertical="center"/>
    </xf>
    <xf numFmtId="0" fontId="2" fillId="0" borderId="59" xfId="1" applyFont="1" applyBorder="1" applyAlignment="1">
      <alignment horizontal="right" vertical="center" shrinkToFit="1"/>
    </xf>
    <xf numFmtId="0" fontId="2" fillId="0" borderId="60" xfId="1" applyFont="1" applyBorder="1" applyAlignment="1">
      <alignment horizontal="center" vertical="center"/>
    </xf>
    <xf numFmtId="9" fontId="2" fillId="0" borderId="62" xfId="4" applyFont="1" applyBorder="1" applyAlignment="1">
      <alignment horizontal="center" vertical="center"/>
    </xf>
    <xf numFmtId="0" fontId="1" fillId="0" borderId="63" xfId="1" applyBorder="1" applyAlignment="1">
      <alignment vertical="center"/>
    </xf>
    <xf numFmtId="0" fontId="1" fillId="0" borderId="62" xfId="1" applyBorder="1" applyAlignment="1">
      <alignment horizontal="center" vertical="center"/>
    </xf>
    <xf numFmtId="38" fontId="2" fillId="0" borderId="60" xfId="2" applyFont="1" applyBorder="1" applyAlignment="1">
      <alignment vertical="center"/>
    </xf>
    <xf numFmtId="38" fontId="2" fillId="0" borderId="64" xfId="2" applyFont="1" applyBorder="1" applyAlignment="1">
      <alignment horizontal="center" vertical="center"/>
    </xf>
    <xf numFmtId="0" fontId="1" fillId="0" borderId="68" xfId="1" applyBorder="1" applyAlignment="1">
      <alignment vertical="center" shrinkToFit="1"/>
    </xf>
    <xf numFmtId="0" fontId="1" fillId="0" borderId="66" xfId="1" applyBorder="1" applyAlignment="1">
      <alignment vertical="center"/>
    </xf>
    <xf numFmtId="0" fontId="1" fillId="0" borderId="66" xfId="1" applyBorder="1" applyAlignment="1">
      <alignment horizontal="center" vertical="center"/>
    </xf>
    <xf numFmtId="0" fontId="1" fillId="0" borderId="69" xfId="1" applyBorder="1" applyAlignment="1">
      <alignment vertical="center"/>
    </xf>
    <xf numFmtId="0" fontId="1" fillId="0" borderId="70" xfId="1" applyBorder="1" applyAlignment="1">
      <alignment horizontal="center" vertical="center"/>
    </xf>
    <xf numFmtId="38" fontId="2" fillId="0" borderId="66" xfId="2" applyFont="1" applyBorder="1" applyAlignment="1">
      <alignment vertical="center"/>
    </xf>
    <xf numFmtId="38" fontId="2" fillId="4" borderId="71" xfId="2" applyFont="1" applyFill="1" applyBorder="1" applyAlignment="1">
      <alignment vertical="center"/>
    </xf>
    <xf numFmtId="38" fontId="2" fillId="0" borderId="71" xfId="2" applyFont="1" applyFill="1" applyBorder="1" applyAlignment="1">
      <alignment horizontal="center" vertical="center"/>
    </xf>
    <xf numFmtId="0" fontId="2" fillId="3" borderId="72" xfId="1" applyFont="1" applyFill="1" applyBorder="1" applyAlignment="1">
      <alignment vertical="center"/>
    </xf>
    <xf numFmtId="0" fontId="2" fillId="3" borderId="73" xfId="1" applyFont="1" applyFill="1" applyBorder="1" applyAlignment="1">
      <alignment vertical="center"/>
    </xf>
    <xf numFmtId="0" fontId="2" fillId="3" borderId="74" xfId="1" applyFont="1" applyFill="1" applyBorder="1" applyAlignment="1">
      <alignment vertical="center"/>
    </xf>
    <xf numFmtId="0" fontId="0" fillId="0" borderId="75" xfId="1" applyFont="1" applyBorder="1" applyAlignment="1">
      <alignment vertical="center" shrinkToFit="1"/>
    </xf>
    <xf numFmtId="0" fontId="1" fillId="0" borderId="76" xfId="1" applyBorder="1" applyAlignment="1">
      <alignment vertical="center"/>
    </xf>
    <xf numFmtId="0" fontId="0" fillId="0" borderId="77" xfId="1" applyFont="1" applyBorder="1" applyAlignment="1">
      <alignment horizontal="center" vertical="center"/>
    </xf>
    <xf numFmtId="0" fontId="0" fillId="0" borderId="78" xfId="1" applyFont="1" applyBorder="1" applyAlignment="1">
      <alignment horizontal="center" vertical="center"/>
    </xf>
    <xf numFmtId="0" fontId="1" fillId="0" borderId="78" xfId="1" applyBorder="1" applyAlignment="1">
      <alignment horizontal="center" vertical="center"/>
    </xf>
    <xf numFmtId="38" fontId="2" fillId="0" borderId="78" xfId="2" applyFont="1" applyBorder="1" applyAlignment="1">
      <alignment vertical="center"/>
    </xf>
    <xf numFmtId="38" fontId="2" fillId="0" borderId="79" xfId="2" applyFont="1" applyFill="1" applyBorder="1" applyAlignment="1">
      <alignment vertical="center"/>
    </xf>
    <xf numFmtId="38" fontId="2" fillId="0" borderId="79" xfId="2" applyFont="1" applyFill="1" applyBorder="1" applyAlignment="1">
      <alignment horizontal="center" vertical="center"/>
    </xf>
    <xf numFmtId="0" fontId="2" fillId="3" borderId="19" xfId="1" applyFont="1" applyFill="1" applyBorder="1" applyAlignment="1">
      <alignment vertical="center"/>
    </xf>
    <xf numFmtId="0" fontId="2" fillId="3" borderId="0" xfId="1" applyFont="1" applyFill="1" applyAlignment="1">
      <alignment vertical="center"/>
    </xf>
    <xf numFmtId="0" fontId="0" fillId="0" borderId="80" xfId="1" applyFont="1" applyBorder="1" applyAlignment="1">
      <alignment vertical="center" shrinkToFit="1"/>
    </xf>
    <xf numFmtId="0" fontId="0" fillId="0" borderId="38" xfId="1" applyFont="1" applyBorder="1" applyAlignment="1">
      <alignment horizontal="center" vertical="center"/>
    </xf>
    <xf numFmtId="38" fontId="2" fillId="0" borderId="39" xfId="2" applyFont="1" applyBorder="1" applyAlignment="1">
      <alignment vertical="center"/>
    </xf>
    <xf numFmtId="0" fontId="2" fillId="3" borderId="81" xfId="1" applyFont="1" applyFill="1" applyBorder="1" applyAlignment="1">
      <alignment vertical="center"/>
    </xf>
    <xf numFmtId="0" fontId="2" fillId="3" borderId="82" xfId="1" applyFont="1" applyFill="1" applyBorder="1" applyAlignment="1">
      <alignment vertical="center"/>
    </xf>
    <xf numFmtId="0" fontId="2" fillId="0" borderId="81" xfId="1" applyFont="1" applyBorder="1" applyAlignment="1">
      <alignment horizontal="center" vertical="center" shrinkToFit="1"/>
    </xf>
    <xf numFmtId="0" fontId="1" fillId="0" borderId="83" xfId="1" applyBorder="1" applyAlignment="1">
      <alignment vertical="center"/>
    </xf>
    <xf numFmtId="0" fontId="1" fillId="0" borderId="84" xfId="1" applyBorder="1" applyAlignment="1">
      <alignment horizontal="center" vertical="center"/>
    </xf>
    <xf numFmtId="38" fontId="2" fillId="0" borderId="84" xfId="2" applyFont="1" applyBorder="1" applyAlignment="1">
      <alignment vertical="center"/>
    </xf>
    <xf numFmtId="38" fontId="2" fillId="4" borderId="64" xfId="2" applyFont="1" applyFill="1" applyBorder="1" applyAlignment="1">
      <alignment vertical="center"/>
    </xf>
    <xf numFmtId="38" fontId="2" fillId="0" borderId="85" xfId="2" applyFont="1" applyFill="1" applyBorder="1" applyAlignment="1">
      <alignment horizontal="center" vertical="center"/>
    </xf>
    <xf numFmtId="0" fontId="1" fillId="0" borderId="42" xfId="1" applyBorder="1" applyAlignment="1">
      <alignment vertical="center" shrinkToFit="1"/>
    </xf>
    <xf numFmtId="0" fontId="1" fillId="0" borderId="86" xfId="1" applyBorder="1" applyAlignment="1">
      <alignment horizontal="center" vertical="center"/>
    </xf>
    <xf numFmtId="0" fontId="1" fillId="0" borderId="87" xfId="1" applyBorder="1" applyAlignment="1">
      <alignment horizontal="center" vertical="center"/>
    </xf>
    <xf numFmtId="38" fontId="2" fillId="0" borderId="87" xfId="2" applyFont="1" applyBorder="1" applyAlignment="1">
      <alignment vertical="center"/>
    </xf>
    <xf numFmtId="38" fontId="2" fillId="4" borderId="36" xfId="2" applyFont="1" applyFill="1" applyBorder="1" applyAlignment="1">
      <alignment vertical="center"/>
    </xf>
    <xf numFmtId="0" fontId="10" fillId="0" borderId="0" xfId="1" applyFont="1" applyAlignment="1">
      <alignment vertical="center"/>
    </xf>
    <xf numFmtId="38" fontId="2" fillId="0" borderId="0" xfId="2" applyFont="1" applyBorder="1" applyAlignment="1">
      <alignment vertical="center"/>
    </xf>
    <xf numFmtId="38" fontId="2" fillId="0" borderId="0" xfId="2" applyFont="1" applyFill="1" applyBorder="1" applyAlignment="1">
      <alignment horizontal="center" vertical="center"/>
    </xf>
    <xf numFmtId="0" fontId="7" fillId="0" borderId="0" xfId="1" applyFont="1" applyAlignment="1">
      <alignment horizontal="center" vertical="center"/>
    </xf>
    <xf numFmtId="38" fontId="2" fillId="0" borderId="49" xfId="2" applyFont="1" applyFill="1" applyBorder="1" applyAlignment="1">
      <alignment horizontal="center" vertical="center"/>
    </xf>
    <xf numFmtId="38" fontId="2" fillId="5" borderId="9" xfId="2" applyFont="1" applyFill="1" applyBorder="1" applyAlignment="1">
      <alignment vertical="center"/>
    </xf>
    <xf numFmtId="3" fontId="1" fillId="0" borderId="23" xfId="1" applyNumberFormat="1" applyBorder="1" applyAlignment="1">
      <alignment vertical="center"/>
    </xf>
    <xf numFmtId="38" fontId="1" fillId="0" borderId="22" xfId="2" applyFont="1" applyFill="1" applyBorder="1" applyAlignment="1">
      <alignment vertical="center"/>
    </xf>
    <xf numFmtId="38" fontId="2" fillId="0" borderId="25" xfId="2" applyFont="1" applyFill="1" applyBorder="1" applyAlignment="1">
      <alignment vertical="center"/>
    </xf>
    <xf numFmtId="38" fontId="11" fillId="0" borderId="17" xfId="2" applyFont="1" applyFill="1" applyBorder="1" applyAlignment="1">
      <alignment horizontal="center" vertical="center"/>
    </xf>
    <xf numFmtId="38" fontId="6" fillId="0" borderId="25" xfId="2" applyFont="1" applyFill="1" applyBorder="1" applyAlignment="1">
      <alignment vertical="center"/>
    </xf>
    <xf numFmtId="38" fontId="6" fillId="0" borderId="35" xfId="2" applyFont="1" applyFill="1" applyBorder="1" applyAlignment="1">
      <alignment vertical="center"/>
    </xf>
    <xf numFmtId="0" fontId="1" fillId="0" borderId="88" xfId="1" applyBorder="1" applyAlignment="1">
      <alignment vertical="center"/>
    </xf>
    <xf numFmtId="0" fontId="1" fillId="0" borderId="89" xfId="1" applyBorder="1" applyAlignment="1">
      <alignment horizontal="center" vertical="center"/>
    </xf>
    <xf numFmtId="38" fontId="1" fillId="0" borderId="24" xfId="2" applyFont="1" applyFill="1" applyBorder="1" applyAlignment="1">
      <alignment vertical="center"/>
    </xf>
    <xf numFmtId="38" fontId="2" fillId="0" borderId="17" xfId="2" applyFont="1" applyFill="1" applyBorder="1" applyAlignment="1">
      <alignment vertical="center"/>
    </xf>
    <xf numFmtId="3" fontId="1" fillId="0" borderId="55" xfId="1" applyNumberFormat="1" applyBorder="1" applyAlignment="1">
      <alignment vertical="center"/>
    </xf>
    <xf numFmtId="38" fontId="1" fillId="0" borderId="54" xfId="2" applyFont="1" applyFill="1" applyBorder="1" applyAlignment="1">
      <alignment vertical="center"/>
    </xf>
    <xf numFmtId="0" fontId="7" fillId="0" borderId="21" xfId="1" applyFont="1" applyBorder="1" applyAlignment="1">
      <alignment horizontal="left" vertical="center" wrapText="1" shrinkToFit="1"/>
    </xf>
    <xf numFmtId="0" fontId="1" fillId="0" borderId="28" xfId="1" applyBorder="1" applyAlignment="1">
      <alignment horizontal="center" vertical="center"/>
    </xf>
    <xf numFmtId="38" fontId="7" fillId="0" borderId="27" xfId="2" applyFont="1" applyFill="1" applyBorder="1" applyAlignment="1">
      <alignment horizontal="center" vertical="center"/>
    </xf>
    <xf numFmtId="38" fontId="6" fillId="0" borderId="25" xfId="2" applyFont="1" applyFill="1" applyBorder="1" applyAlignment="1">
      <alignment horizontal="center" vertical="center"/>
    </xf>
    <xf numFmtId="0" fontId="1" fillId="0" borderId="57" xfId="1" applyBorder="1" applyAlignment="1">
      <alignment horizontal="center" vertical="center"/>
    </xf>
    <xf numFmtId="38" fontId="6" fillId="0" borderId="30" xfId="2" applyFont="1" applyFill="1" applyBorder="1" applyAlignment="1">
      <alignment horizontal="center" vertical="center"/>
    </xf>
    <xf numFmtId="0" fontId="7" fillId="0" borderId="50" xfId="1" applyFont="1" applyBorder="1" applyAlignment="1">
      <alignment horizontal="left" vertical="center" wrapText="1" shrinkToFit="1"/>
    </xf>
    <xf numFmtId="0" fontId="7" fillId="0" borderId="22" xfId="1" applyFont="1" applyBorder="1" applyAlignment="1">
      <alignment vertical="center"/>
    </xf>
    <xf numFmtId="0" fontId="7" fillId="0" borderId="22" xfId="1" applyFont="1" applyBorder="1" applyAlignment="1">
      <alignment horizontal="center" vertical="center"/>
    </xf>
    <xf numFmtId="0" fontId="7" fillId="0" borderId="23" xfId="1" applyFont="1" applyBorder="1" applyAlignment="1">
      <alignment vertical="center"/>
    </xf>
    <xf numFmtId="0" fontId="7" fillId="0" borderId="24" xfId="1" applyFont="1" applyBorder="1" applyAlignment="1">
      <alignment horizontal="center" vertical="center"/>
    </xf>
    <xf numFmtId="0" fontId="1" fillId="0" borderId="23" xfId="1" applyBorder="1" applyAlignment="1">
      <alignment horizontal="center" vertical="center"/>
    </xf>
    <xf numFmtId="38" fontId="7" fillId="0" borderId="22" xfId="2" applyFont="1" applyFill="1" applyBorder="1" applyAlignment="1">
      <alignment horizontal="center" vertical="center"/>
    </xf>
    <xf numFmtId="0" fontId="7" fillId="0" borderId="26" xfId="1" applyFont="1" applyBorder="1" applyAlignment="1">
      <alignment horizontal="left" vertical="center" wrapText="1" shrinkToFit="1"/>
    </xf>
    <xf numFmtId="0" fontId="7" fillId="0" borderId="45" xfId="1" applyFont="1" applyBorder="1" applyAlignment="1">
      <alignment horizontal="left" vertical="center" wrapText="1" shrinkToFit="1"/>
    </xf>
    <xf numFmtId="0" fontId="7" fillId="0" borderId="14" xfId="1" applyFont="1" applyBorder="1" applyAlignment="1">
      <alignment vertical="center"/>
    </xf>
    <xf numFmtId="0" fontId="7" fillId="0" borderId="14" xfId="1" applyFont="1" applyBorder="1" applyAlignment="1">
      <alignment horizontal="center" vertical="center"/>
    </xf>
    <xf numFmtId="0" fontId="7" fillId="0" borderId="15" xfId="1" applyFont="1" applyBorder="1" applyAlignment="1">
      <alignment vertical="center"/>
    </xf>
    <xf numFmtId="0" fontId="7" fillId="0" borderId="16" xfId="1" applyFont="1" applyBorder="1" applyAlignment="1">
      <alignment horizontal="center" vertical="center"/>
    </xf>
    <xf numFmtId="0" fontId="1" fillId="0" borderId="15" xfId="1" applyBorder="1" applyAlignment="1">
      <alignment horizontal="center" vertical="center"/>
    </xf>
    <xf numFmtId="38" fontId="7" fillId="0" borderId="14" xfId="2" applyFont="1" applyFill="1" applyBorder="1" applyAlignment="1">
      <alignment horizontal="center" vertical="center"/>
    </xf>
    <xf numFmtId="38" fontId="6" fillId="0" borderId="17" xfId="2" applyFont="1" applyFill="1" applyBorder="1" applyAlignment="1">
      <alignment horizontal="center" vertical="center"/>
    </xf>
    <xf numFmtId="0" fontId="1" fillId="0" borderId="8" xfId="1" applyBorder="1" applyAlignment="1">
      <alignment horizontal="center" vertical="center"/>
    </xf>
    <xf numFmtId="0" fontId="1" fillId="0" borderId="46" xfId="1" applyBorder="1" applyAlignment="1">
      <alignment horizontal="center" vertical="center"/>
    </xf>
    <xf numFmtId="0" fontId="1" fillId="0" borderId="45" xfId="1" applyBorder="1" applyAlignment="1">
      <alignment horizontal="left" vertical="center" shrinkToFit="1"/>
    </xf>
    <xf numFmtId="0" fontId="1" fillId="0" borderId="50" xfId="1" applyBorder="1" applyAlignment="1">
      <alignment horizontal="left" vertical="center" shrinkToFit="1"/>
    </xf>
    <xf numFmtId="0" fontId="13" fillId="0" borderId="50" xfId="0" applyFont="1" applyBorder="1" applyAlignment="1">
      <alignment horizontal="left" vertical="center" wrapText="1" shrinkToFit="1"/>
    </xf>
    <xf numFmtId="38" fontId="1" fillId="0" borderId="14" xfId="2" applyFont="1" applyFill="1" applyBorder="1" applyAlignment="1">
      <alignment vertical="center"/>
    </xf>
    <xf numFmtId="38" fontId="1" fillId="0" borderId="17" xfId="2" applyFont="1" applyFill="1" applyBorder="1" applyAlignment="1">
      <alignment vertical="center"/>
    </xf>
    <xf numFmtId="14" fontId="1" fillId="0" borderId="24" xfId="1" applyNumberFormat="1" applyBorder="1" applyAlignment="1">
      <alignment horizontal="left" vertical="center" shrinkToFit="1"/>
    </xf>
    <xf numFmtId="38" fontId="1" fillId="0" borderId="30" xfId="2" applyFont="1" applyFill="1" applyBorder="1" applyAlignment="1">
      <alignment vertical="center"/>
    </xf>
    <xf numFmtId="0" fontId="1" fillId="0" borderId="56" xfId="1" applyBorder="1" applyAlignment="1">
      <alignment horizontal="left" vertical="center" shrinkToFit="1"/>
    </xf>
    <xf numFmtId="38" fontId="1" fillId="0" borderId="50" xfId="2" applyFont="1" applyFill="1" applyBorder="1" applyAlignment="1">
      <alignment vertical="center" wrapText="1"/>
    </xf>
    <xf numFmtId="0" fontId="1" fillId="0" borderId="55" xfId="1" applyBorder="1" applyAlignment="1">
      <alignment vertical="center"/>
    </xf>
    <xf numFmtId="0" fontId="1" fillId="0" borderId="27" xfId="1" applyBorder="1" applyAlignment="1">
      <alignment horizontal="right" vertical="center"/>
    </xf>
    <xf numFmtId="38" fontId="15" fillId="0" borderId="27" xfId="2" applyFont="1" applyFill="1" applyBorder="1" applyAlignment="1">
      <alignment vertical="center"/>
    </xf>
    <xf numFmtId="0" fontId="16" fillId="0" borderId="21" xfId="1" applyFont="1" applyBorder="1" applyAlignment="1">
      <alignment horizontal="left" vertical="center" wrapText="1" shrinkToFit="1"/>
    </xf>
    <xf numFmtId="0" fontId="16" fillId="0" borderId="50" xfId="1" applyFont="1" applyBorder="1" applyAlignment="1">
      <alignment horizontal="left" vertical="center" wrapText="1" shrinkToFit="1"/>
    </xf>
    <xf numFmtId="0" fontId="1" fillId="0" borderId="82" xfId="1" applyBorder="1" applyAlignment="1">
      <alignment horizontal="center" vertical="center"/>
    </xf>
    <xf numFmtId="0" fontId="2" fillId="3" borderId="42" xfId="1" applyFont="1" applyFill="1" applyBorder="1" applyAlignment="1">
      <alignment vertical="center"/>
    </xf>
    <xf numFmtId="0" fontId="2" fillId="3" borderId="19" xfId="1" applyFont="1" applyFill="1" applyBorder="1" applyAlignment="1">
      <alignment horizontal="left" vertical="center"/>
    </xf>
    <xf numFmtId="0" fontId="2" fillId="3" borderId="20" xfId="1" applyFont="1" applyFill="1" applyBorder="1" applyAlignment="1">
      <alignment horizontal="left" vertical="center"/>
    </xf>
    <xf numFmtId="0" fontId="2" fillId="3" borderId="19" xfId="1" applyFont="1" applyFill="1" applyBorder="1" applyAlignment="1">
      <alignment horizontal="center" vertical="center"/>
    </xf>
    <xf numFmtId="0" fontId="2" fillId="3" borderId="20" xfId="1" applyFont="1" applyFill="1" applyBorder="1" applyAlignment="1">
      <alignment horizontal="center" vertical="center"/>
    </xf>
    <xf numFmtId="0" fontId="1" fillId="0" borderId="7" xfId="1" applyBorder="1" applyAlignment="1">
      <alignment horizontal="center" vertical="center"/>
    </xf>
    <xf numFmtId="0" fontId="2" fillId="0" borderId="7" xfId="1" applyFont="1" applyBorder="1" applyAlignment="1">
      <alignment vertical="center"/>
    </xf>
    <xf numFmtId="0" fontId="17" fillId="0" borderId="45" xfId="1" applyFont="1" applyBorder="1" applyAlignment="1">
      <alignment horizontal="left" vertical="center" wrapText="1" shrinkToFit="1"/>
    </xf>
    <xf numFmtId="38" fontId="18" fillId="0" borderId="30" xfId="2" applyFont="1" applyFill="1" applyBorder="1" applyAlignment="1">
      <alignment horizontal="center" vertical="center"/>
    </xf>
    <xf numFmtId="0" fontId="17" fillId="0" borderId="21" xfId="1" applyFont="1" applyBorder="1" applyAlignment="1">
      <alignment horizontal="left" vertical="center" wrapText="1" shrinkToFit="1"/>
    </xf>
    <xf numFmtId="38" fontId="6" fillId="0" borderId="30" xfId="2" applyFont="1" applyFill="1" applyBorder="1" applyAlignment="1">
      <alignment vertical="center"/>
    </xf>
    <xf numFmtId="0" fontId="17" fillId="0" borderId="50" xfId="1" applyFont="1" applyBorder="1" applyAlignment="1">
      <alignment horizontal="left" vertical="center" wrapText="1" shrinkToFit="1"/>
    </xf>
    <xf numFmtId="0" fontId="19" fillId="0" borderId="26" xfId="1" applyFont="1" applyBorder="1" applyAlignment="1">
      <alignment horizontal="left" vertical="center" wrapText="1"/>
    </xf>
    <xf numFmtId="0" fontId="7" fillId="0" borderId="37" xfId="1" applyFont="1" applyBorder="1" applyAlignment="1">
      <alignment vertical="center"/>
    </xf>
    <xf numFmtId="0" fontId="7" fillId="0" borderId="39" xfId="1" applyFont="1" applyBorder="1" applyAlignment="1">
      <alignment horizontal="center" vertical="center"/>
    </xf>
    <xf numFmtId="38" fontId="7" fillId="0" borderId="38" xfId="2" applyFont="1" applyFill="1" applyBorder="1" applyAlignment="1">
      <alignment vertical="center"/>
    </xf>
    <xf numFmtId="38" fontId="6" fillId="0" borderId="36" xfId="2" applyFont="1" applyFill="1" applyBorder="1" applyAlignment="1">
      <alignment vertical="center"/>
    </xf>
    <xf numFmtId="38" fontId="6" fillId="0" borderId="51" xfId="2" applyFont="1" applyFill="1" applyBorder="1" applyAlignment="1">
      <alignment vertical="center"/>
    </xf>
    <xf numFmtId="0" fontId="17" fillId="0" borderId="22" xfId="1" applyFont="1" applyBorder="1" applyAlignment="1">
      <alignment vertical="center"/>
    </xf>
    <xf numFmtId="0" fontId="17" fillId="0" borderId="22" xfId="1" applyFont="1" applyBorder="1" applyAlignment="1">
      <alignment horizontal="center" vertical="center"/>
    </xf>
    <xf numFmtId="0" fontId="17" fillId="0" borderId="23" xfId="1" applyFont="1" applyBorder="1" applyAlignment="1">
      <alignment vertical="center"/>
    </xf>
    <xf numFmtId="0" fontId="17" fillId="0" borderId="24" xfId="1" applyFont="1" applyBorder="1" applyAlignment="1">
      <alignment horizontal="center" vertical="center"/>
    </xf>
    <xf numFmtId="38" fontId="17" fillId="0" borderId="22" xfId="2" applyFont="1" applyFill="1" applyBorder="1" applyAlignment="1">
      <alignment vertical="center"/>
    </xf>
    <xf numFmtId="38" fontId="20" fillId="0" borderId="25" xfId="2" applyFont="1" applyFill="1" applyBorder="1" applyAlignment="1">
      <alignment vertical="center"/>
    </xf>
    <xf numFmtId="38" fontId="18" fillId="0" borderId="32" xfId="2" applyFont="1" applyFill="1" applyBorder="1" applyAlignment="1">
      <alignment horizontal="center" vertical="center"/>
    </xf>
    <xf numFmtId="0" fontId="1" fillId="0" borderId="31" xfId="1" applyBorder="1" applyAlignment="1">
      <alignment vertical="center"/>
    </xf>
    <xf numFmtId="0" fontId="19" fillId="0" borderId="24" xfId="1" applyFont="1" applyBorder="1" applyAlignment="1">
      <alignment horizontal="left" vertical="center" wrapText="1"/>
    </xf>
    <xf numFmtId="0" fontId="21" fillId="0" borderId="45" xfId="1" applyFont="1" applyBorder="1" applyAlignment="1">
      <alignment horizontal="left" vertical="center" shrinkToFit="1"/>
    </xf>
    <xf numFmtId="0" fontId="21" fillId="0" borderId="50" xfId="1" applyFont="1" applyBorder="1" applyAlignment="1">
      <alignment horizontal="left" vertical="center" shrinkToFit="1"/>
    </xf>
    <xf numFmtId="0" fontId="22" fillId="0" borderId="50" xfId="0" applyFont="1" applyBorder="1" applyAlignment="1">
      <alignment horizontal="left" vertical="center" wrapText="1" shrinkToFit="1"/>
    </xf>
    <xf numFmtId="0" fontId="17" fillId="0" borderId="13" xfId="1" applyFont="1" applyBorder="1" applyAlignment="1">
      <alignment horizontal="left" vertical="center" wrapText="1"/>
    </xf>
    <xf numFmtId="0" fontId="17" fillId="0" borderId="29" xfId="1" applyFont="1" applyBorder="1" applyAlignment="1">
      <alignment horizontal="left" vertical="center" wrapText="1"/>
    </xf>
    <xf numFmtId="0" fontId="21" fillId="0" borderId="56" xfId="1" applyFont="1" applyBorder="1" applyAlignment="1">
      <alignment horizontal="left" vertical="center" shrinkToFit="1"/>
    </xf>
    <xf numFmtId="38" fontId="21" fillId="0" borderId="50" xfId="2" applyFont="1" applyFill="1" applyBorder="1" applyAlignment="1">
      <alignment vertical="center" wrapText="1"/>
    </xf>
    <xf numFmtId="38" fontId="21" fillId="0" borderId="33" xfId="2" applyFont="1" applyFill="1" applyBorder="1" applyAlignment="1">
      <alignment vertical="center" wrapText="1"/>
    </xf>
    <xf numFmtId="0" fontId="0" fillId="0" borderId="0" xfId="1" applyFont="1" applyAlignment="1">
      <alignment horizontal="center" vertical="center"/>
    </xf>
    <xf numFmtId="0" fontId="2" fillId="0" borderId="26" xfId="1" applyFont="1" applyBorder="1" applyAlignment="1">
      <alignment horizontal="center" vertical="center" shrinkToFit="1"/>
    </xf>
    <xf numFmtId="0" fontId="17" fillId="0" borderId="0" xfId="1" applyFont="1" applyAlignment="1">
      <alignment vertical="center" wrapText="1" shrinkToFit="1"/>
    </xf>
    <xf numFmtId="0" fontId="17" fillId="0" borderId="0" xfId="1" applyFont="1" applyAlignment="1">
      <alignment horizontal="center" vertical="center"/>
    </xf>
    <xf numFmtId="38" fontId="17" fillId="0" borderId="0" xfId="2" applyFont="1" applyFill="1" applyBorder="1" applyAlignment="1">
      <alignment horizontal="center" vertical="center"/>
    </xf>
    <xf numFmtId="38" fontId="18" fillId="0" borderId="0" xfId="2" applyFont="1" applyFill="1" applyBorder="1" applyAlignment="1">
      <alignment horizontal="center" vertical="center"/>
    </xf>
    <xf numFmtId="0" fontId="17" fillId="0" borderId="0" xfId="1" applyFont="1" applyAlignment="1">
      <alignment vertical="center"/>
    </xf>
    <xf numFmtId="38" fontId="17" fillId="0" borderId="0" xfId="2" applyFont="1" applyFill="1" applyBorder="1" applyAlignment="1">
      <alignment vertical="center"/>
    </xf>
    <xf numFmtId="0" fontId="7" fillId="0" borderId="0" xfId="1" applyFont="1" applyAlignment="1">
      <alignment vertical="center"/>
    </xf>
    <xf numFmtId="38" fontId="7" fillId="0" borderId="0" xfId="2" applyFont="1" applyFill="1" applyBorder="1" applyAlignment="1">
      <alignment vertical="center"/>
    </xf>
    <xf numFmtId="0" fontId="5" fillId="0" borderId="91" xfId="3" applyFont="1" applyBorder="1">
      <alignment vertical="center"/>
    </xf>
    <xf numFmtId="0" fontId="5" fillId="0" borderId="93" xfId="3" applyFont="1" applyBorder="1" applyAlignment="1">
      <alignment horizontal="center" vertical="center"/>
    </xf>
    <xf numFmtId="0" fontId="5" fillId="0" borderId="57" xfId="3" applyFont="1" applyBorder="1">
      <alignment vertical="center"/>
    </xf>
    <xf numFmtId="0" fontId="5" fillId="0" borderId="94" xfId="3" applyFont="1" applyBorder="1">
      <alignment vertical="center"/>
    </xf>
    <xf numFmtId="0" fontId="5" fillId="0" borderId="96" xfId="3" applyFont="1" applyBorder="1">
      <alignment vertical="center"/>
    </xf>
    <xf numFmtId="0" fontId="23" fillId="0" borderId="0" xfId="3" applyFont="1">
      <alignment vertical="center"/>
    </xf>
    <xf numFmtId="38" fontId="5" fillId="0" borderId="51" xfId="5" applyFont="1" applyBorder="1">
      <alignment vertical="center"/>
    </xf>
    <xf numFmtId="0" fontId="5" fillId="0" borderId="31" xfId="3" applyFont="1" applyBorder="1">
      <alignment vertical="center"/>
    </xf>
    <xf numFmtId="0" fontId="5" fillId="0" borderId="99" xfId="3" applyFont="1" applyBorder="1">
      <alignment vertical="center"/>
    </xf>
    <xf numFmtId="0" fontId="5" fillId="0" borderId="100" xfId="3" applyFont="1" applyBorder="1">
      <alignment vertical="center"/>
    </xf>
    <xf numFmtId="0" fontId="5" fillId="0" borderId="101" xfId="3" applyFont="1" applyBorder="1" applyAlignment="1">
      <alignment horizontal="center" vertical="center"/>
    </xf>
    <xf numFmtId="0" fontId="5" fillId="0" borderId="101" xfId="3" applyFont="1" applyBorder="1">
      <alignment vertical="center"/>
    </xf>
    <xf numFmtId="0" fontId="5" fillId="0" borderId="102" xfId="3" applyFont="1" applyBorder="1">
      <alignment vertical="center"/>
    </xf>
    <xf numFmtId="0" fontId="5" fillId="0" borderId="106" xfId="3" applyFont="1" applyBorder="1">
      <alignment vertical="center"/>
    </xf>
    <xf numFmtId="0" fontId="5" fillId="0" borderId="0" xfId="3" applyFont="1" applyBorder="1">
      <alignment vertical="center"/>
    </xf>
    <xf numFmtId="38" fontId="5" fillId="0" borderId="58" xfId="5" applyFont="1" applyBorder="1">
      <alignment vertical="center"/>
    </xf>
    <xf numFmtId="0" fontId="7" fillId="0" borderId="96" xfId="1" applyFont="1" applyBorder="1" applyAlignment="1">
      <alignment vertical="center"/>
    </xf>
    <xf numFmtId="0" fontId="7" fillId="0" borderId="96" xfId="1" applyFont="1" applyBorder="1" applyAlignment="1">
      <alignment horizontal="center" vertical="center"/>
    </xf>
    <xf numFmtId="0" fontId="1" fillId="0" borderId="96" xfId="1" applyBorder="1" applyAlignment="1">
      <alignment horizontal="center" vertical="center"/>
    </xf>
    <xf numFmtId="0" fontId="5" fillId="0" borderId="95" xfId="3" applyFont="1" applyBorder="1">
      <alignment vertical="center"/>
    </xf>
    <xf numFmtId="0" fontId="7" fillId="0" borderId="94" xfId="1" applyFont="1" applyBorder="1" applyAlignment="1">
      <alignment horizontal="left" vertical="center"/>
    </xf>
    <xf numFmtId="0" fontId="5" fillId="0" borderId="57" xfId="3" applyFont="1" applyBorder="1" applyAlignment="1">
      <alignment horizontal="center" vertical="center"/>
    </xf>
    <xf numFmtId="0" fontId="1" fillId="0" borderId="57" xfId="1" applyBorder="1" applyAlignment="1">
      <alignment horizontal="left" vertical="center" shrinkToFit="1"/>
    </xf>
    <xf numFmtId="0" fontId="23" fillId="0" borderId="57" xfId="3" applyFont="1" applyBorder="1">
      <alignment vertical="center"/>
    </xf>
    <xf numFmtId="38" fontId="5" fillId="0" borderId="102" xfId="3" applyNumberFormat="1" applyFont="1" applyBorder="1">
      <alignment vertical="center"/>
    </xf>
    <xf numFmtId="176" fontId="5" fillId="0" borderId="106" xfId="3" applyNumberFormat="1" applyFont="1" applyBorder="1">
      <alignment vertical="center"/>
    </xf>
    <xf numFmtId="0" fontId="13" fillId="0" borderId="50" xfId="0" applyFont="1" applyBorder="1" applyAlignment="1">
      <alignment horizontal="left" vertical="center" shrinkToFit="1"/>
    </xf>
    <xf numFmtId="0" fontId="7" fillId="0" borderId="13" xfId="1" applyFont="1" applyBorder="1" applyAlignment="1">
      <alignment horizontal="left" vertical="center" shrinkToFit="1"/>
    </xf>
    <xf numFmtId="0" fontId="5" fillId="0" borderId="97" xfId="3" applyFont="1" applyBorder="1" applyAlignment="1">
      <alignment horizontal="center" vertical="center"/>
    </xf>
    <xf numFmtId="0" fontId="5" fillId="0" borderId="98" xfId="3" applyFont="1" applyBorder="1" applyAlignment="1">
      <alignment horizontal="center" vertical="center"/>
    </xf>
    <xf numFmtId="0" fontId="5" fillId="0" borderId="103" xfId="3" applyFont="1" applyBorder="1" applyAlignment="1">
      <alignment horizontal="center" vertical="center"/>
    </xf>
    <xf numFmtId="0" fontId="5" fillId="0" borderId="104" xfId="3" applyFont="1" applyBorder="1" applyAlignment="1">
      <alignment horizontal="center" vertical="center"/>
    </xf>
    <xf numFmtId="0" fontId="5" fillId="0" borderId="105" xfId="3" applyFont="1" applyBorder="1" applyAlignment="1">
      <alignment horizontal="center" vertical="center"/>
    </xf>
    <xf numFmtId="0" fontId="2" fillId="3" borderId="11" xfId="1" applyFont="1" applyFill="1" applyBorder="1" applyAlignment="1">
      <alignment horizontal="center" vertical="center"/>
    </xf>
    <xf numFmtId="0" fontId="2" fillId="3" borderId="12" xfId="1" applyFont="1" applyFill="1" applyBorder="1" applyAlignment="1">
      <alignment horizontal="center" vertical="center"/>
    </xf>
    <xf numFmtId="0" fontId="2" fillId="3" borderId="65" xfId="1" applyFont="1" applyFill="1" applyBorder="1" applyAlignment="1">
      <alignment vertical="center"/>
    </xf>
    <xf numFmtId="0" fontId="2" fillId="0" borderId="66" xfId="1" applyFont="1" applyBorder="1" applyAlignment="1">
      <alignment vertical="center"/>
    </xf>
    <xf numFmtId="0" fontId="2" fillId="0" borderId="67" xfId="1" applyFont="1" applyBorder="1" applyAlignment="1">
      <alignment vertical="center"/>
    </xf>
    <xf numFmtId="0" fontId="2" fillId="3" borderId="42" xfId="1" applyFont="1" applyFill="1" applyBorder="1" applyAlignment="1">
      <alignment vertical="center"/>
    </xf>
    <xf numFmtId="0" fontId="2" fillId="0" borderId="86" xfId="1" applyFont="1" applyBorder="1" applyAlignment="1">
      <alignment vertical="center"/>
    </xf>
    <xf numFmtId="0" fontId="5" fillId="0" borderId="91" xfId="3" applyFont="1" applyBorder="1" applyAlignment="1">
      <alignment horizontal="center" vertical="center"/>
    </xf>
    <xf numFmtId="0" fontId="5" fillId="0" borderId="92" xfId="3" applyFont="1" applyBorder="1" applyAlignment="1">
      <alignment horizontal="center" vertical="center"/>
    </xf>
    <xf numFmtId="0" fontId="5" fillId="0" borderId="93" xfId="3" applyFont="1" applyBorder="1" applyAlignment="1">
      <alignment horizontal="center" vertical="center"/>
    </xf>
    <xf numFmtId="0" fontId="5" fillId="0" borderId="94" xfId="3" applyFont="1" applyBorder="1" applyAlignment="1">
      <alignment horizontal="center" vertical="center"/>
    </xf>
    <xf numFmtId="0" fontId="5" fillId="0" borderId="95" xfId="3" applyFont="1" applyBorder="1" applyAlignment="1">
      <alignment horizontal="center" vertical="center"/>
    </xf>
    <xf numFmtId="38" fontId="1" fillId="0" borderId="7" xfId="1" applyNumberFormat="1" applyBorder="1" applyAlignment="1">
      <alignment horizontal="center" vertical="center"/>
    </xf>
    <xf numFmtId="0" fontId="1" fillId="0" borderId="7" xfId="1" applyBorder="1" applyAlignment="1">
      <alignment horizontal="center" vertical="center"/>
    </xf>
    <xf numFmtId="0" fontId="2" fillId="3" borderId="19" xfId="1" applyFont="1" applyFill="1" applyBorder="1" applyAlignment="1">
      <alignment horizontal="left" vertical="center"/>
    </xf>
    <xf numFmtId="0" fontId="2" fillId="3" borderId="0" xfId="1" applyFont="1" applyFill="1" applyAlignment="1">
      <alignment horizontal="left" vertical="center"/>
    </xf>
    <xf numFmtId="0" fontId="2" fillId="3" borderId="20" xfId="1" applyFont="1" applyFill="1" applyBorder="1" applyAlignment="1">
      <alignment horizontal="left" vertical="center"/>
    </xf>
    <xf numFmtId="0" fontId="2" fillId="3" borderId="4" xfId="1" applyFont="1" applyFill="1" applyBorder="1" applyAlignment="1">
      <alignment vertical="center"/>
    </xf>
    <xf numFmtId="0" fontId="2" fillId="0" borderId="7" xfId="1" applyFont="1" applyBorder="1" applyAlignment="1">
      <alignment vertical="center"/>
    </xf>
    <xf numFmtId="0" fontId="2" fillId="0" borderId="5" xfId="1" applyFont="1" applyBorder="1" applyAlignment="1">
      <alignment vertical="center"/>
    </xf>
    <xf numFmtId="0" fontId="2" fillId="3" borderId="59" xfId="1" applyFont="1" applyFill="1" applyBorder="1" applyAlignment="1">
      <alignment vertical="center"/>
    </xf>
    <xf numFmtId="0" fontId="2" fillId="0" borderId="60" xfId="1" applyFont="1" applyBorder="1" applyAlignment="1">
      <alignment vertical="center"/>
    </xf>
    <xf numFmtId="0" fontId="2" fillId="0" borderId="61" xfId="1" applyFont="1" applyBorder="1" applyAlignment="1">
      <alignment vertical="center"/>
    </xf>
    <xf numFmtId="38" fontId="1" fillId="0" borderId="60" xfId="1" applyNumberFormat="1" applyBorder="1" applyAlignment="1">
      <alignment horizontal="center" vertical="center"/>
    </xf>
    <xf numFmtId="0" fontId="1" fillId="0" borderId="60" xfId="1" applyBorder="1" applyAlignment="1">
      <alignment horizontal="center" vertical="center"/>
    </xf>
    <xf numFmtId="0" fontId="2" fillId="3" borderId="10" xfId="1" applyFont="1" applyFill="1" applyBorder="1" applyAlignment="1">
      <alignment horizontal="center" vertical="center"/>
    </xf>
    <xf numFmtId="0" fontId="2" fillId="3" borderId="18" xfId="1" applyFont="1" applyFill="1" applyBorder="1" applyAlignment="1">
      <alignment horizontal="center" vertical="center"/>
    </xf>
    <xf numFmtId="0" fontId="2" fillId="3" borderId="41" xfId="1" applyFont="1" applyFill="1" applyBorder="1" applyAlignment="1">
      <alignment horizontal="center" vertical="center"/>
    </xf>
    <xf numFmtId="0" fontId="2" fillId="3" borderId="4" xfId="1" applyFont="1" applyFill="1" applyBorder="1" applyAlignment="1">
      <alignment horizontal="center" vertical="center"/>
    </xf>
    <xf numFmtId="0" fontId="2" fillId="3" borderId="5"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8" xfId="1" applyFont="1" applyFill="1" applyBorder="1" applyAlignment="1">
      <alignment horizontal="center" vertical="center"/>
    </xf>
    <xf numFmtId="0" fontId="2" fillId="3" borderId="6" xfId="1" applyFont="1" applyFill="1" applyBorder="1" applyAlignment="1">
      <alignment horizontal="center" vertical="center"/>
    </xf>
    <xf numFmtId="0" fontId="2" fillId="3" borderId="19" xfId="1" applyFont="1" applyFill="1" applyBorder="1" applyAlignment="1">
      <alignment horizontal="center" vertical="center"/>
    </xf>
    <xf numFmtId="0" fontId="2" fillId="3" borderId="20" xfId="1" applyFont="1" applyFill="1" applyBorder="1" applyAlignment="1">
      <alignment horizontal="center" vertical="center"/>
    </xf>
    <xf numFmtId="0" fontId="2" fillId="3" borderId="42" xfId="1" applyFont="1" applyFill="1" applyBorder="1" applyAlignment="1">
      <alignment horizontal="center" vertical="center"/>
    </xf>
    <xf numFmtId="0" fontId="2" fillId="3" borderId="43" xfId="1" applyFont="1" applyFill="1" applyBorder="1" applyAlignment="1">
      <alignment horizontal="center" vertical="center"/>
    </xf>
    <xf numFmtId="0" fontId="5" fillId="0" borderId="96" xfId="3" applyFont="1" applyBorder="1" applyAlignment="1">
      <alignment horizontal="center" vertical="center"/>
    </xf>
    <xf numFmtId="0" fontId="5" fillId="0" borderId="57" xfId="3" applyFont="1" applyBorder="1" applyAlignment="1">
      <alignment horizontal="center" vertical="center"/>
    </xf>
    <xf numFmtId="0" fontId="5" fillId="0" borderId="0" xfId="3" applyFont="1" applyBorder="1" applyAlignment="1">
      <alignment horizontal="center" vertical="center"/>
    </xf>
    <xf numFmtId="0" fontId="5" fillId="0" borderId="107" xfId="3" applyFont="1" applyBorder="1" applyAlignment="1">
      <alignment horizontal="center" vertical="center"/>
    </xf>
    <xf numFmtId="0" fontId="5" fillId="0" borderId="108" xfId="3" applyFont="1" applyBorder="1" applyAlignment="1">
      <alignment horizontal="center" vertical="center"/>
    </xf>
    <xf numFmtId="0" fontId="7" fillId="0" borderId="50" xfId="1" applyFont="1" applyFill="1" applyBorder="1" applyAlignment="1">
      <alignment horizontal="left" vertical="center" wrapText="1" shrinkToFit="1"/>
    </xf>
    <xf numFmtId="0" fontId="7" fillId="0" borderId="90" xfId="1" applyFont="1" applyFill="1" applyBorder="1" applyAlignment="1">
      <alignment horizontal="left" vertical="center" wrapText="1" shrinkToFit="1"/>
    </xf>
    <xf numFmtId="0" fontId="7" fillId="0" borderId="56" xfId="1" applyFont="1" applyFill="1" applyBorder="1" applyAlignment="1">
      <alignment horizontal="left" vertical="center" wrapText="1" shrinkToFit="1"/>
    </xf>
    <xf numFmtId="0" fontId="7" fillId="0" borderId="26" xfId="1" applyFont="1" applyFill="1" applyBorder="1" applyAlignment="1">
      <alignment horizontal="left" vertical="center" wrapText="1" shrinkToFit="1"/>
    </xf>
  </cellXfs>
  <cellStyles count="6">
    <cellStyle name="パーセント 2" xfId="4" xr:uid="{DA6226C3-8838-457A-807B-8B7FED353B77}"/>
    <cellStyle name="桁区切り" xfId="5" builtinId="6"/>
    <cellStyle name="桁区切り 2" xfId="2" xr:uid="{A27C4362-C007-4A91-B0A8-4E23401EC83A}"/>
    <cellStyle name="標準" xfId="0" builtinId="0"/>
    <cellStyle name="標準 2" xfId="3" xr:uid="{0F9FEB7F-BE81-4542-AEF5-387039DB429E}"/>
    <cellStyle name="標準 3" xfId="1" xr:uid="{0B4604BC-6904-437F-A481-C78D446A24CD}"/>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230281</xdr:colOff>
      <xdr:row>4</xdr:row>
      <xdr:rowOff>168368</xdr:rowOff>
    </xdr:from>
    <xdr:to>
      <xdr:col>2</xdr:col>
      <xdr:colOff>195356</xdr:colOff>
      <xdr:row>6</xdr:row>
      <xdr:rowOff>35018</xdr:rowOff>
    </xdr:to>
    <xdr:sp macro="" textlink="">
      <xdr:nvSpPr>
        <xdr:cNvPr id="2" name="楕円 1">
          <a:extLst>
            <a:ext uri="{FF2B5EF4-FFF2-40B4-BE49-F238E27FC236}">
              <a16:creationId xmlns:a16="http://schemas.microsoft.com/office/drawing/2014/main" id="{EC2B3E4D-7AE7-46BC-B0DE-4FD0CBDF20B2}"/>
            </a:ext>
          </a:extLst>
        </xdr:cNvPr>
        <xdr:cNvSpPr/>
      </xdr:nvSpPr>
      <xdr:spPr>
        <a:xfrm>
          <a:off x="779369" y="863133"/>
          <a:ext cx="245222"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230281</xdr:colOff>
      <xdr:row>4</xdr:row>
      <xdr:rowOff>168368</xdr:rowOff>
    </xdr:from>
    <xdr:to>
      <xdr:col>2</xdr:col>
      <xdr:colOff>195356</xdr:colOff>
      <xdr:row>6</xdr:row>
      <xdr:rowOff>35018</xdr:rowOff>
    </xdr:to>
    <xdr:sp macro="" textlink="">
      <xdr:nvSpPr>
        <xdr:cNvPr id="2" name="楕円 1">
          <a:extLst>
            <a:ext uri="{FF2B5EF4-FFF2-40B4-BE49-F238E27FC236}">
              <a16:creationId xmlns:a16="http://schemas.microsoft.com/office/drawing/2014/main" id="{AC3C7B79-60B8-4D28-98FE-6D997B7FCDA8}"/>
            </a:ext>
          </a:extLst>
        </xdr:cNvPr>
        <xdr:cNvSpPr/>
      </xdr:nvSpPr>
      <xdr:spPr>
        <a:xfrm>
          <a:off x="782731" y="844643"/>
          <a:ext cx="244475"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F17BB-8964-46A6-9EF8-36FEF4E5EB8D}">
  <sheetPr>
    <tabColor indexed="29"/>
    <pageSetUpPr fitToPage="1"/>
  </sheetPr>
  <dimension ref="A1:O92"/>
  <sheetViews>
    <sheetView showZeros="0" tabSelected="1" view="pageBreakPreview" zoomScaleNormal="100" zoomScaleSheetLayoutView="100" workbookViewId="0">
      <selection activeCell="L67" sqref="L67"/>
    </sheetView>
  </sheetViews>
  <sheetFormatPr defaultColWidth="8.125" defaultRowHeight="12.95"/>
  <cols>
    <col min="1" max="1" width="7.25" style="1" customWidth="1"/>
    <col min="2" max="2" width="3.625" style="1" customWidth="1"/>
    <col min="3" max="3" width="9" style="1" customWidth="1"/>
    <col min="4" max="4" width="21.375" style="2" customWidth="1"/>
    <col min="5" max="5" width="4.75" style="3" customWidth="1"/>
    <col min="6" max="6" width="5.25" style="4" customWidth="1"/>
    <col min="7" max="7" width="4.875" style="3" bestFit="1" customWidth="1"/>
    <col min="8" max="8" width="5.75" style="4" bestFit="1" customWidth="1"/>
    <col min="9" max="9" width="4.875" style="3" bestFit="1" customWidth="1"/>
    <col min="10" max="10" width="5.25" style="4" customWidth="1"/>
    <col min="11" max="11" width="16.75" style="5" customWidth="1"/>
    <col min="12" max="12" width="16.875" style="5" customWidth="1"/>
    <col min="13" max="13" width="16.5" style="6" customWidth="1"/>
    <col min="14" max="14" width="6.625" style="1" customWidth="1"/>
    <col min="15" max="15" width="9.75" style="1" customWidth="1"/>
    <col min="16" max="16384" width="8.125" style="1"/>
  </cols>
  <sheetData>
    <row r="1" spans="1:15">
      <c r="A1" s="1" t="s">
        <v>0</v>
      </c>
    </row>
    <row r="2" spans="1:15">
      <c r="A2" s="1" t="s">
        <v>1</v>
      </c>
    </row>
    <row r="4" spans="1:15" s="7" customFormat="1" ht="15" customHeight="1">
      <c r="B4" s="7" t="s">
        <v>2</v>
      </c>
    </row>
    <row r="5" spans="1:15" s="7" customFormat="1" ht="15" customHeight="1"/>
    <row r="6" spans="1:15" s="7" customFormat="1" ht="15" customHeight="1">
      <c r="C6" s="7" t="s">
        <v>3</v>
      </c>
      <c r="G6" s="7" t="s">
        <v>4</v>
      </c>
      <c r="L6" s="7" t="s">
        <v>5</v>
      </c>
    </row>
    <row r="8" spans="1:15">
      <c r="A8" s="1" t="s">
        <v>6</v>
      </c>
      <c r="B8" s="1" t="s">
        <v>7</v>
      </c>
      <c r="J8" s="1"/>
      <c r="K8" s="8" t="s">
        <v>8</v>
      </c>
      <c r="L8" s="9"/>
      <c r="M8" s="10"/>
      <c r="N8" s="11"/>
      <c r="O8" s="12"/>
    </row>
    <row r="9" spans="1:15">
      <c r="A9" s="1" t="s">
        <v>6</v>
      </c>
      <c r="B9" s="13"/>
      <c r="C9" s="1" t="s">
        <v>9</v>
      </c>
      <c r="K9" s="1"/>
      <c r="L9" s="11"/>
      <c r="M9" s="14"/>
      <c r="N9" s="11"/>
      <c r="O9" s="12"/>
    </row>
    <row r="10" spans="1:15" ht="13.5" customHeight="1">
      <c r="A10" s="1" t="s">
        <v>6</v>
      </c>
      <c r="B10" s="1" t="s">
        <v>10</v>
      </c>
      <c r="C10" s="2"/>
      <c r="D10" s="3"/>
      <c r="E10" s="4"/>
      <c r="F10" s="3"/>
      <c r="G10" s="4"/>
      <c r="H10" s="3"/>
      <c r="I10" s="4"/>
      <c r="J10" s="5"/>
      <c r="L10" s="1"/>
      <c r="M10" s="15"/>
    </row>
    <row r="11" spans="1:15" ht="13.5" customHeight="1">
      <c r="A11" s="1" t="s">
        <v>6</v>
      </c>
      <c r="B11" s="1" t="s">
        <v>11</v>
      </c>
      <c r="C11" s="2"/>
      <c r="D11" s="3"/>
      <c r="E11" s="4"/>
      <c r="F11" s="3"/>
      <c r="G11" s="4"/>
      <c r="H11" s="3"/>
      <c r="I11" s="4"/>
      <c r="J11" s="5"/>
      <c r="L11" s="1"/>
      <c r="M11" s="15"/>
    </row>
    <row r="12" spans="1:15" ht="13.5" customHeight="1">
      <c r="B12" s="1" t="s">
        <v>12</v>
      </c>
      <c r="C12" s="2"/>
      <c r="D12" s="3"/>
      <c r="E12" s="4"/>
      <c r="F12" s="3"/>
      <c r="G12" s="4"/>
      <c r="H12" s="3"/>
      <c r="I12" s="4"/>
      <c r="J12" s="5"/>
      <c r="L12" s="1"/>
      <c r="M12" s="15"/>
    </row>
    <row r="13" spans="1:15" ht="13.5" customHeight="1">
      <c r="A13" s="1" t="s">
        <v>6</v>
      </c>
      <c r="B13" s="1" t="s">
        <v>13</v>
      </c>
      <c r="C13" s="2"/>
      <c r="D13" s="3"/>
      <c r="E13" s="4"/>
      <c r="F13" s="3"/>
      <c r="G13" s="4"/>
      <c r="H13" s="3"/>
      <c r="I13" s="4"/>
      <c r="J13" s="5"/>
      <c r="L13" s="1"/>
      <c r="M13" s="15"/>
    </row>
    <row r="14" spans="1:15" ht="13.5" customHeight="1">
      <c r="A14" s="1" t="s">
        <v>6</v>
      </c>
      <c r="B14" s="1" t="s">
        <v>14</v>
      </c>
      <c r="C14" s="2"/>
      <c r="D14" s="3"/>
      <c r="E14" s="4"/>
      <c r="F14" s="3"/>
      <c r="G14" s="4"/>
      <c r="H14" s="3"/>
      <c r="I14" s="4"/>
      <c r="J14" s="5"/>
      <c r="L14" s="1"/>
      <c r="M14" s="15"/>
    </row>
    <row r="15" spans="1:15" ht="15" customHeight="1" thickBot="1">
      <c r="L15" s="16"/>
      <c r="M15" s="16" t="s">
        <v>15</v>
      </c>
    </row>
    <row r="16" spans="1:15" s="15" customFormat="1" ht="15" customHeight="1" thickBot="1">
      <c r="A16" s="17" t="s">
        <v>16</v>
      </c>
      <c r="B16" s="300" t="s">
        <v>17</v>
      </c>
      <c r="C16" s="301"/>
      <c r="D16" s="18" t="s">
        <v>18</v>
      </c>
      <c r="E16" s="302" t="s">
        <v>19</v>
      </c>
      <c r="F16" s="302"/>
      <c r="G16" s="303" t="s">
        <v>20</v>
      </c>
      <c r="H16" s="304"/>
      <c r="I16" s="303" t="s">
        <v>20</v>
      </c>
      <c r="J16" s="304"/>
      <c r="K16" s="19" t="s">
        <v>21</v>
      </c>
      <c r="L16" s="20" t="s">
        <v>22</v>
      </c>
      <c r="M16" s="21" t="s">
        <v>23</v>
      </c>
    </row>
    <row r="17" spans="1:13" ht="18.75" customHeight="1">
      <c r="A17" s="297" t="s">
        <v>24</v>
      </c>
      <c r="B17" s="272" t="s">
        <v>25</v>
      </c>
      <c r="C17" s="273"/>
      <c r="D17" s="201"/>
      <c r="E17" s="30"/>
      <c r="F17" s="30"/>
      <c r="G17" s="31"/>
      <c r="H17" s="32"/>
      <c r="I17" s="36"/>
      <c r="J17" s="37"/>
      <c r="K17" s="33"/>
      <c r="L17" s="146"/>
      <c r="M17" s="202"/>
    </row>
    <row r="18" spans="1:13" ht="18.75" customHeight="1">
      <c r="A18" s="298"/>
      <c r="B18" s="305"/>
      <c r="C18" s="306"/>
      <c r="D18" s="203"/>
      <c r="E18" s="22"/>
      <c r="F18" s="23"/>
      <c r="G18" s="24"/>
      <c r="H18" s="25"/>
      <c r="I18" s="34"/>
      <c r="J18" s="35"/>
      <c r="K18" s="26"/>
      <c r="L18" s="204"/>
      <c r="M18" s="27" t="s">
        <v>26</v>
      </c>
    </row>
    <row r="19" spans="1:13" ht="18.75" customHeight="1">
      <c r="A19" s="298"/>
      <c r="B19" s="305"/>
      <c r="C19" s="306"/>
      <c r="D19" s="205"/>
      <c r="E19" s="22"/>
      <c r="F19" s="23"/>
      <c r="G19" s="24"/>
      <c r="H19" s="25"/>
      <c r="I19" s="34"/>
      <c r="J19" s="35"/>
      <c r="K19" s="26"/>
      <c r="L19" s="204"/>
      <c r="M19" s="27" t="s">
        <v>26</v>
      </c>
    </row>
    <row r="20" spans="1:13" ht="18.75" customHeight="1" thickBot="1">
      <c r="A20" s="298"/>
      <c r="B20" s="305"/>
      <c r="C20" s="306"/>
      <c r="D20" s="206"/>
      <c r="E20" s="207"/>
      <c r="F20" s="43"/>
      <c r="G20" s="207"/>
      <c r="H20" s="208"/>
      <c r="I20" s="44"/>
      <c r="J20" s="45"/>
      <c r="K20" s="209"/>
      <c r="L20" s="210"/>
      <c r="M20" s="29"/>
    </row>
    <row r="21" spans="1:13" ht="18.75" customHeight="1">
      <c r="A21" s="298"/>
      <c r="B21" s="305"/>
      <c r="C21" s="306"/>
      <c r="D21" s="201"/>
      <c r="E21" s="30"/>
      <c r="F21" s="30"/>
      <c r="G21" s="31"/>
      <c r="H21" s="32"/>
      <c r="I21" s="36"/>
      <c r="J21" s="37"/>
      <c r="K21" s="33"/>
      <c r="L21" s="146"/>
      <c r="M21" s="202"/>
    </row>
    <row r="22" spans="1:13" ht="18.75" customHeight="1">
      <c r="A22" s="298"/>
      <c r="B22" s="305"/>
      <c r="C22" s="306"/>
      <c r="D22" s="203"/>
      <c r="E22" s="22"/>
      <c r="F22" s="23"/>
      <c r="G22" s="24"/>
      <c r="H22" s="25"/>
      <c r="I22" s="34"/>
      <c r="J22" s="35"/>
      <c r="K22" s="26"/>
      <c r="L22" s="204"/>
      <c r="M22" s="27" t="s">
        <v>26</v>
      </c>
    </row>
    <row r="23" spans="1:13" ht="18.75" customHeight="1">
      <c r="A23" s="298"/>
      <c r="B23" s="305"/>
      <c r="C23" s="306"/>
      <c r="D23" s="205"/>
      <c r="E23" s="22"/>
      <c r="F23" s="23"/>
      <c r="G23" s="24"/>
      <c r="H23" s="25"/>
      <c r="I23" s="34"/>
      <c r="J23" s="35"/>
      <c r="K23" s="26"/>
      <c r="L23" s="204"/>
      <c r="M23" s="27" t="s">
        <v>26</v>
      </c>
    </row>
    <row r="24" spans="1:13" ht="18.75" customHeight="1">
      <c r="A24" s="298"/>
      <c r="B24" s="305"/>
      <c r="C24" s="306"/>
      <c r="D24" s="203"/>
      <c r="E24" s="22"/>
      <c r="F24" s="23"/>
      <c r="G24" s="24"/>
      <c r="H24" s="25"/>
      <c r="I24" s="34"/>
      <c r="J24" s="35"/>
      <c r="K24" s="26"/>
      <c r="L24" s="211"/>
      <c r="M24" s="79" t="s">
        <v>26</v>
      </c>
    </row>
    <row r="25" spans="1:13" ht="18.75" customHeight="1">
      <c r="A25" s="298"/>
      <c r="B25" s="305"/>
      <c r="C25" s="306"/>
      <c r="D25" s="205"/>
      <c r="E25" s="22"/>
      <c r="F25" s="23"/>
      <c r="G25" s="24"/>
      <c r="H25" s="25"/>
      <c r="I25" s="34"/>
      <c r="J25" s="35"/>
      <c r="K25" s="26"/>
      <c r="L25" s="147"/>
      <c r="M25" s="27" t="s">
        <v>26</v>
      </c>
    </row>
    <row r="26" spans="1:13" ht="18.75" customHeight="1" thickBot="1">
      <c r="A26" s="298"/>
      <c r="B26" s="305"/>
      <c r="C26" s="306"/>
      <c r="D26" s="206"/>
      <c r="E26" s="212"/>
      <c r="F26" s="213"/>
      <c r="G26" s="214"/>
      <c r="H26" s="215"/>
      <c r="I26" s="214"/>
      <c r="J26" s="215"/>
      <c r="K26" s="216"/>
      <c r="L26" s="217"/>
      <c r="M26" s="218"/>
    </row>
    <row r="27" spans="1:13" ht="18.75" customHeight="1">
      <c r="A27" s="298"/>
      <c r="B27" s="305"/>
      <c r="C27" s="306"/>
      <c r="D27" s="201"/>
      <c r="E27" s="30"/>
      <c r="F27" s="30"/>
      <c r="G27" s="31"/>
      <c r="H27" s="32"/>
      <c r="I27" s="36"/>
      <c r="J27" s="37"/>
      <c r="K27" s="33"/>
      <c r="L27" s="146"/>
      <c r="M27" s="202"/>
    </row>
    <row r="28" spans="1:13" ht="18.75" customHeight="1">
      <c r="A28" s="298"/>
      <c r="B28" s="305"/>
      <c r="C28" s="306"/>
      <c r="D28" s="203"/>
      <c r="E28" s="22"/>
      <c r="F28" s="23"/>
      <c r="G28" s="24"/>
      <c r="H28" s="25"/>
      <c r="I28" s="34"/>
      <c r="J28" s="35"/>
      <c r="K28" s="26"/>
      <c r="L28" s="147"/>
      <c r="M28" s="27" t="s">
        <v>26</v>
      </c>
    </row>
    <row r="29" spans="1:13" ht="18.75" customHeight="1">
      <c r="A29" s="298"/>
      <c r="B29" s="305"/>
      <c r="C29" s="306"/>
      <c r="D29" s="205"/>
      <c r="E29" s="22"/>
      <c r="F29" s="23"/>
      <c r="G29" s="24"/>
      <c r="H29" s="25"/>
      <c r="I29" s="34"/>
      <c r="J29" s="35"/>
      <c r="K29" s="26"/>
      <c r="L29" s="147"/>
      <c r="M29" s="27" t="s">
        <v>26</v>
      </c>
    </row>
    <row r="30" spans="1:13" ht="18.75" customHeight="1">
      <c r="A30" s="298"/>
      <c r="B30" s="305"/>
      <c r="C30" s="306"/>
      <c r="D30" s="203"/>
      <c r="E30" s="22"/>
      <c r="F30" s="23"/>
      <c r="G30" s="24"/>
      <c r="H30" s="25"/>
      <c r="I30" s="34"/>
      <c r="J30" s="35"/>
      <c r="K30" s="26"/>
      <c r="L30" s="147"/>
      <c r="M30" s="27" t="s">
        <v>26</v>
      </c>
    </row>
    <row r="31" spans="1:13" ht="18.75" customHeight="1" thickBot="1">
      <c r="A31" s="298"/>
      <c r="B31" s="305"/>
      <c r="C31" s="306"/>
      <c r="D31" s="205"/>
      <c r="E31" s="28"/>
      <c r="F31" s="38"/>
      <c r="G31" s="28"/>
      <c r="H31" s="39"/>
      <c r="I31" s="219"/>
      <c r="J31" s="40"/>
      <c r="K31" s="41"/>
      <c r="L31" s="148"/>
      <c r="M31" s="42"/>
    </row>
    <row r="32" spans="1:13" ht="18.75" customHeight="1" thickBot="1">
      <c r="A32" s="299"/>
      <c r="B32" s="307"/>
      <c r="C32" s="308"/>
      <c r="D32" s="46" t="s">
        <v>27</v>
      </c>
      <c r="E32" s="47"/>
      <c r="F32" s="199"/>
      <c r="G32" s="48"/>
      <c r="H32" s="49"/>
      <c r="I32" s="48"/>
      <c r="J32" s="49"/>
      <c r="K32" s="50"/>
      <c r="L32" s="142">
        <f>SUM(L17:L31)</f>
        <v>0</v>
      </c>
      <c r="M32" s="52"/>
    </row>
    <row r="33" spans="1:13" ht="18.95" customHeight="1">
      <c r="A33" s="297" t="s">
        <v>28</v>
      </c>
      <c r="B33" s="272" t="s">
        <v>29</v>
      </c>
      <c r="C33" s="273"/>
      <c r="D33" s="201"/>
      <c r="E33" s="53"/>
      <c r="F33" s="54"/>
      <c r="G33" s="55"/>
      <c r="H33" s="56"/>
      <c r="I33" s="53"/>
      <c r="J33" s="56"/>
      <c r="K33" s="57"/>
      <c r="L33" s="73"/>
      <c r="M33" s="141"/>
    </row>
    <row r="34" spans="1:13" ht="18.95" customHeight="1">
      <c r="A34" s="298"/>
      <c r="B34" s="197"/>
      <c r="C34" s="198"/>
      <c r="D34" s="203"/>
      <c r="E34" s="76"/>
      <c r="F34" s="77"/>
      <c r="G34" s="153"/>
      <c r="H34" s="78"/>
      <c r="I34" s="188"/>
      <c r="J34" s="78"/>
      <c r="K34" s="154"/>
      <c r="L34" s="85"/>
      <c r="M34" s="27"/>
    </row>
    <row r="35" spans="1:13" ht="18.95" customHeight="1">
      <c r="A35" s="298"/>
      <c r="B35" s="197"/>
      <c r="C35" s="198"/>
      <c r="D35" s="205"/>
      <c r="E35" s="60"/>
      <c r="F35" s="65"/>
      <c r="G35" s="143"/>
      <c r="H35" s="61"/>
      <c r="I35" s="60"/>
      <c r="J35" s="61"/>
      <c r="K35" s="151"/>
      <c r="L35" s="85"/>
      <c r="M35" s="63"/>
    </row>
    <row r="36" spans="1:13" ht="18.95" customHeight="1">
      <c r="A36" s="298"/>
      <c r="B36" s="195"/>
      <c r="C36" s="196"/>
      <c r="D36" s="206"/>
      <c r="E36" s="60"/>
      <c r="F36" s="65"/>
      <c r="G36" s="143"/>
      <c r="H36" s="61"/>
      <c r="I36" s="60"/>
      <c r="J36" s="61"/>
      <c r="K36" s="151"/>
      <c r="L36" s="145"/>
      <c r="M36" s="63"/>
    </row>
    <row r="37" spans="1:13" ht="18.75" customHeight="1" thickBot="1">
      <c r="A37" s="298"/>
      <c r="B37" s="195"/>
      <c r="C37" s="196"/>
      <c r="D37" s="220"/>
      <c r="E37" s="68"/>
      <c r="F37" s="74"/>
      <c r="G37" s="34"/>
      <c r="H37" s="35"/>
      <c r="I37" s="34"/>
      <c r="J37" s="35"/>
      <c r="K37" s="80"/>
      <c r="L37" s="66"/>
      <c r="M37" s="27"/>
    </row>
    <row r="38" spans="1:13" ht="18.75" customHeight="1" thickBot="1">
      <c r="A38" s="298"/>
      <c r="B38" s="194"/>
      <c r="C38" s="67"/>
      <c r="D38" s="46" t="s">
        <v>30</v>
      </c>
      <c r="E38" s="47"/>
      <c r="F38" s="199"/>
      <c r="G38" s="48"/>
      <c r="H38" s="49"/>
      <c r="I38" s="48"/>
      <c r="J38" s="49"/>
      <c r="K38" s="50"/>
      <c r="L38" s="51">
        <f>SUM(L33:L37)</f>
        <v>0</v>
      </c>
      <c r="M38" s="52"/>
    </row>
    <row r="39" spans="1:13" ht="18.75" customHeight="1">
      <c r="A39" s="298"/>
      <c r="B39" s="272" t="s">
        <v>31</v>
      </c>
      <c r="C39" s="273"/>
      <c r="D39" s="221"/>
      <c r="E39" s="53"/>
      <c r="F39" s="54"/>
      <c r="G39" s="53"/>
      <c r="H39" s="56"/>
      <c r="I39" s="53"/>
      <c r="J39" s="56"/>
      <c r="K39" s="57"/>
      <c r="L39" s="73"/>
      <c r="M39" s="58"/>
    </row>
    <row r="40" spans="1:13" ht="18.75" customHeight="1">
      <c r="A40" s="298"/>
      <c r="B40" s="197"/>
      <c r="C40" s="198"/>
      <c r="D40" s="222"/>
      <c r="E40" s="60"/>
      <c r="F40" s="65"/>
      <c r="G40" s="60"/>
      <c r="H40" s="61"/>
      <c r="I40" s="60"/>
      <c r="J40" s="61"/>
      <c r="K40" s="144"/>
      <c r="L40" s="145">
        <f>E40*G40*K40</f>
        <v>0</v>
      </c>
      <c r="M40" s="63"/>
    </row>
    <row r="41" spans="1:13" ht="18.75" customHeight="1" thickBot="1">
      <c r="A41" s="298"/>
      <c r="B41" s="195"/>
      <c r="C41" s="196"/>
      <c r="D41" s="222"/>
      <c r="E41" s="60"/>
      <c r="F41" s="65"/>
      <c r="G41" s="82"/>
      <c r="H41" s="189"/>
      <c r="I41" s="82"/>
      <c r="J41" s="83"/>
      <c r="K41" s="84"/>
      <c r="L41" s="145"/>
      <c r="M41" s="90"/>
    </row>
    <row r="42" spans="1:13" ht="18.75" customHeight="1" thickBot="1">
      <c r="A42" s="298"/>
      <c r="B42" s="194"/>
      <c r="C42" s="67"/>
      <c r="D42" s="46" t="s">
        <v>32</v>
      </c>
      <c r="E42" s="47"/>
      <c r="F42" s="199"/>
      <c r="G42" s="48"/>
      <c r="H42" s="49"/>
      <c r="I42" s="48"/>
      <c r="J42" s="49"/>
      <c r="K42" s="50"/>
      <c r="L42" s="51">
        <f>SUM(L39:L41)</f>
        <v>0</v>
      </c>
      <c r="M42" s="52"/>
    </row>
    <row r="43" spans="1:13" ht="18.75" customHeight="1">
      <c r="A43" s="298"/>
      <c r="B43" s="272" t="s">
        <v>33</v>
      </c>
      <c r="C43" s="273"/>
      <c r="D43" s="181"/>
      <c r="E43" s="149"/>
      <c r="F43" s="150"/>
      <c r="G43" s="70"/>
      <c r="H43" s="71"/>
      <c r="I43" s="174"/>
      <c r="J43" s="71"/>
      <c r="K43" s="182"/>
      <c r="L43" s="152"/>
      <c r="M43" s="58"/>
    </row>
    <row r="44" spans="1:13" ht="18.75" customHeight="1" thickBot="1">
      <c r="A44" s="298"/>
      <c r="B44" s="195"/>
      <c r="C44" s="196"/>
      <c r="D44" s="64"/>
      <c r="E44" s="59"/>
      <c r="F44" s="65"/>
      <c r="G44" s="60"/>
      <c r="H44" s="61"/>
      <c r="I44" s="166"/>
      <c r="J44" s="61"/>
      <c r="K44" s="144"/>
      <c r="L44" s="75">
        <f>K44</f>
        <v>0</v>
      </c>
      <c r="M44" s="27"/>
    </row>
    <row r="45" spans="1:13" ht="18.75" customHeight="1" thickBot="1">
      <c r="A45" s="298"/>
      <c r="B45" s="194"/>
      <c r="C45" s="67"/>
      <c r="D45" s="46" t="s">
        <v>34</v>
      </c>
      <c r="E45" s="47"/>
      <c r="F45" s="199"/>
      <c r="G45" s="48"/>
      <c r="H45" s="49"/>
      <c r="I45" s="177"/>
      <c r="J45" s="49"/>
      <c r="K45" s="50"/>
      <c r="L45" s="51">
        <f>SUM(L43:L44)</f>
        <v>0</v>
      </c>
      <c r="M45" s="52"/>
    </row>
    <row r="46" spans="1:13" ht="18.75" customHeight="1">
      <c r="A46" s="298"/>
      <c r="B46" s="272" t="s">
        <v>35</v>
      </c>
      <c r="C46" s="273"/>
      <c r="D46" s="223"/>
      <c r="E46" s="149"/>
      <c r="F46" s="150"/>
      <c r="G46" s="70"/>
      <c r="H46" s="71"/>
      <c r="I46" s="70"/>
      <c r="J46" s="71"/>
      <c r="K46" s="72"/>
      <c r="L46" s="152"/>
      <c r="M46" s="58"/>
    </row>
    <row r="47" spans="1:13" ht="18.75" customHeight="1" thickBot="1">
      <c r="A47" s="298"/>
      <c r="B47" s="195"/>
      <c r="C47" s="196"/>
      <c r="D47" s="64"/>
      <c r="E47" s="59"/>
      <c r="F47" s="65"/>
      <c r="G47" s="60"/>
      <c r="H47" s="61"/>
      <c r="I47" s="60"/>
      <c r="J47" s="61"/>
      <c r="K47" s="62"/>
      <c r="L47" s="75">
        <f>E47*G47*I47*K47</f>
        <v>0</v>
      </c>
      <c r="M47" s="27"/>
    </row>
    <row r="48" spans="1:13" ht="18.75" customHeight="1" thickBot="1">
      <c r="A48" s="298"/>
      <c r="B48" s="194"/>
      <c r="C48" s="67"/>
      <c r="D48" s="46" t="s">
        <v>36</v>
      </c>
      <c r="E48" s="47"/>
      <c r="F48" s="199"/>
      <c r="G48" s="48"/>
      <c r="H48" s="49"/>
      <c r="I48" s="48"/>
      <c r="J48" s="49"/>
      <c r="K48" s="50"/>
      <c r="L48" s="51">
        <f>SUM(L46:L47)</f>
        <v>0</v>
      </c>
      <c r="M48" s="52"/>
    </row>
    <row r="49" spans="1:13" ht="18.75" customHeight="1">
      <c r="A49" s="298"/>
      <c r="B49" s="272" t="s">
        <v>37</v>
      </c>
      <c r="C49" s="273"/>
      <c r="D49" s="181"/>
      <c r="E49" s="149"/>
      <c r="F49" s="150"/>
      <c r="G49" s="70"/>
      <c r="H49" s="71"/>
      <c r="I49" s="174"/>
      <c r="J49" s="71"/>
      <c r="K49" s="182"/>
      <c r="L49" s="183"/>
      <c r="M49" s="58"/>
    </row>
    <row r="50" spans="1:13" ht="18.75" customHeight="1" thickBot="1">
      <c r="A50" s="298"/>
      <c r="B50" s="195"/>
      <c r="C50" s="196"/>
      <c r="D50" s="184"/>
      <c r="E50" s="149"/>
      <c r="F50" s="150"/>
      <c r="G50" s="60"/>
      <c r="H50" s="61"/>
      <c r="I50" s="166"/>
      <c r="J50" s="61"/>
      <c r="K50" s="144"/>
      <c r="L50" s="185">
        <f>E50*G50*K50</f>
        <v>0</v>
      </c>
      <c r="M50" s="27"/>
    </row>
    <row r="51" spans="1:13" ht="18.75" customHeight="1" thickBot="1">
      <c r="A51" s="298"/>
      <c r="B51" s="194"/>
      <c r="C51" s="67"/>
      <c r="D51" s="46" t="s">
        <v>38</v>
      </c>
      <c r="E51" s="47"/>
      <c r="F51" s="199"/>
      <c r="G51" s="48"/>
      <c r="H51" s="49"/>
      <c r="I51" s="177"/>
      <c r="J51" s="49"/>
      <c r="K51" s="50"/>
      <c r="L51" s="51">
        <f>SUM(L49:L50)</f>
        <v>0</v>
      </c>
      <c r="M51" s="52"/>
    </row>
    <row r="52" spans="1:13" ht="18.75" customHeight="1">
      <c r="A52" s="298"/>
      <c r="B52" s="272" t="s">
        <v>39</v>
      </c>
      <c r="C52" s="273"/>
      <c r="D52" s="224"/>
      <c r="E52" s="70"/>
      <c r="F52" s="69"/>
      <c r="G52" s="70"/>
      <c r="H52" s="71"/>
      <c r="I52" s="70"/>
      <c r="J52" s="71"/>
      <c r="K52" s="72"/>
      <c r="L52" s="152"/>
      <c r="M52" s="58"/>
    </row>
    <row r="53" spans="1:13" ht="21" customHeight="1" thickBot="1">
      <c r="A53" s="298"/>
      <c r="B53" s="195"/>
      <c r="C53" s="196"/>
      <c r="D53" s="225"/>
      <c r="E53" s="68"/>
      <c r="F53" s="74"/>
      <c r="G53" s="34"/>
      <c r="H53" s="35"/>
      <c r="I53" s="34"/>
      <c r="J53" s="35"/>
      <c r="K53" s="80"/>
      <c r="L53" s="75">
        <f>E53*G53*I53*K53</f>
        <v>0</v>
      </c>
      <c r="M53" s="27"/>
    </row>
    <row r="54" spans="1:13" ht="18.75" customHeight="1" thickBot="1">
      <c r="A54" s="298"/>
      <c r="B54" s="194"/>
      <c r="C54" s="67"/>
      <c r="D54" s="46" t="s">
        <v>40</v>
      </c>
      <c r="E54" s="47"/>
      <c r="F54" s="199"/>
      <c r="G54" s="48"/>
      <c r="H54" s="49"/>
      <c r="I54" s="48"/>
      <c r="J54" s="49"/>
      <c r="K54" s="50"/>
      <c r="L54" s="51">
        <f>SUM(L52:L53)</f>
        <v>0</v>
      </c>
      <c r="M54" s="52"/>
    </row>
    <row r="55" spans="1:13" ht="21" customHeight="1">
      <c r="A55" s="298"/>
      <c r="B55" s="272" t="s">
        <v>41</v>
      </c>
      <c r="C55" s="273"/>
      <c r="D55" s="226"/>
      <c r="E55" s="70"/>
      <c r="F55" s="71"/>
      <c r="G55" s="34"/>
      <c r="H55" s="35"/>
      <c r="I55" s="34"/>
      <c r="J55" s="35"/>
      <c r="K55" s="80"/>
      <c r="L55" s="75"/>
      <c r="M55" s="58"/>
    </row>
    <row r="56" spans="1:13" ht="21" customHeight="1">
      <c r="A56" s="298"/>
      <c r="B56" s="195"/>
      <c r="C56" s="196"/>
      <c r="D56" s="227"/>
      <c r="E56" s="34"/>
      <c r="F56" s="35"/>
      <c r="G56" s="60"/>
      <c r="H56" s="61"/>
      <c r="I56" s="60"/>
      <c r="J56" s="61"/>
      <c r="K56" s="144"/>
      <c r="L56" s="145"/>
      <c r="M56" s="90"/>
    </row>
    <row r="57" spans="1:13" ht="21" customHeight="1" thickBot="1">
      <c r="A57" s="298"/>
      <c r="B57" s="195"/>
      <c r="C57" s="196"/>
      <c r="D57" s="228"/>
      <c r="F57" s="229"/>
      <c r="G57" s="82"/>
      <c r="H57" s="83"/>
      <c r="I57" s="82"/>
      <c r="J57" s="83"/>
      <c r="K57" s="84"/>
      <c r="L57" s="66">
        <f>E57*K57</f>
        <v>0</v>
      </c>
      <c r="M57" s="79"/>
    </row>
    <row r="58" spans="1:13" ht="18.75" customHeight="1" thickBot="1">
      <c r="A58" s="298"/>
      <c r="B58" s="194"/>
      <c r="C58" s="67"/>
      <c r="D58" s="46" t="s">
        <v>42</v>
      </c>
      <c r="E58" s="47"/>
      <c r="F58" s="199"/>
      <c r="G58" s="48"/>
      <c r="H58" s="49"/>
      <c r="I58" s="48"/>
      <c r="J58" s="49"/>
      <c r="K58" s="50"/>
      <c r="L58" s="51">
        <f>SUM(L55:L57)</f>
        <v>0</v>
      </c>
      <c r="M58" s="52"/>
    </row>
    <row r="59" spans="1:13" ht="23.25" customHeight="1" thickBot="1">
      <c r="A59" s="299"/>
      <c r="B59" s="300" t="s">
        <v>43</v>
      </c>
      <c r="C59" s="301"/>
      <c r="D59" s="86" t="s">
        <v>44</v>
      </c>
      <c r="E59" s="284">
        <f>L32</f>
        <v>0</v>
      </c>
      <c r="F59" s="285"/>
      <c r="G59" s="200" t="s">
        <v>45</v>
      </c>
      <c r="H59" s="87">
        <v>0.1</v>
      </c>
      <c r="I59" s="200"/>
      <c r="J59" s="88"/>
      <c r="K59" s="50"/>
      <c r="L59" s="89">
        <f>ROUNDDOWN(E59*H59,0)</f>
        <v>0</v>
      </c>
      <c r="M59" s="52"/>
    </row>
    <row r="60" spans="1:13" ht="22.5" customHeight="1" thickBot="1">
      <c r="A60" s="286" t="s">
        <v>46</v>
      </c>
      <c r="B60" s="287"/>
      <c r="C60" s="288"/>
      <c r="D60" s="230"/>
      <c r="G60" s="82"/>
      <c r="H60" s="83"/>
      <c r="I60" s="82"/>
      <c r="J60" s="83"/>
      <c r="K60" s="84"/>
      <c r="L60" s="66"/>
      <c r="M60" s="90"/>
    </row>
    <row r="61" spans="1:13" ht="22.5" customHeight="1" thickBot="1">
      <c r="A61" s="289" t="s">
        <v>47</v>
      </c>
      <c r="B61" s="290"/>
      <c r="C61" s="291"/>
      <c r="D61" s="91"/>
      <c r="E61" s="47"/>
      <c r="F61" s="199"/>
      <c r="G61" s="48" t="s">
        <v>48</v>
      </c>
      <c r="H61" s="49"/>
      <c r="I61" s="48" t="s">
        <v>48</v>
      </c>
      <c r="J61" s="49"/>
      <c r="K61" s="92" t="s">
        <v>48</v>
      </c>
      <c r="L61" s="89">
        <f>SUM(L32,L38,L42,L48,L54,L58,L59,L60,L45,L51)</f>
        <v>0</v>
      </c>
      <c r="M61" s="52"/>
    </row>
    <row r="62" spans="1:13" ht="22.5" customHeight="1" thickBot="1">
      <c r="A62" s="292" t="s">
        <v>49</v>
      </c>
      <c r="B62" s="293"/>
      <c r="C62" s="294"/>
      <c r="D62" s="93" t="s">
        <v>50</v>
      </c>
      <c r="E62" s="295">
        <f>L61-L60</f>
        <v>0</v>
      </c>
      <c r="F62" s="296"/>
      <c r="G62" s="94" t="s">
        <v>51</v>
      </c>
      <c r="H62" s="95">
        <v>0.1</v>
      </c>
      <c r="I62" s="96"/>
      <c r="J62" s="97"/>
      <c r="K62" s="98" t="s">
        <v>48</v>
      </c>
      <c r="L62" s="51">
        <f>ROUNDDOWN(E62*H62,0)</f>
        <v>0</v>
      </c>
      <c r="M62" s="99"/>
    </row>
    <row r="63" spans="1:13" ht="22.5" customHeight="1" thickTop="1" thickBot="1">
      <c r="A63" s="274" t="s">
        <v>52</v>
      </c>
      <c r="B63" s="275"/>
      <c r="C63" s="276"/>
      <c r="D63" s="100"/>
      <c r="E63" s="101"/>
      <c r="F63" s="102"/>
      <c r="G63" s="103" t="s">
        <v>48</v>
      </c>
      <c r="H63" s="104"/>
      <c r="I63" s="103" t="s">
        <v>48</v>
      </c>
      <c r="J63" s="104"/>
      <c r="K63" s="105" t="s">
        <v>48</v>
      </c>
      <c r="L63" s="106">
        <f>SUM(L61:L62)</f>
        <v>0</v>
      </c>
      <c r="M63" s="107"/>
    </row>
    <row r="64" spans="1:13" ht="22.5" customHeight="1" thickTop="1">
      <c r="A64" s="108" t="s">
        <v>53</v>
      </c>
      <c r="B64" s="109"/>
      <c r="C64" s="110"/>
      <c r="D64" s="111"/>
      <c r="E64" s="112"/>
      <c r="F64" s="113"/>
      <c r="G64" s="112"/>
      <c r="H64" s="114"/>
      <c r="I64" s="112"/>
      <c r="J64" s="115"/>
      <c r="K64" s="116"/>
      <c r="L64" s="117">
        <f>E64*G64*K64</f>
        <v>0</v>
      </c>
      <c r="M64" s="118"/>
    </row>
    <row r="65" spans="1:13" ht="22.5" customHeight="1" thickBot="1">
      <c r="A65" s="119"/>
      <c r="B65" s="120"/>
      <c r="C65" s="120"/>
      <c r="D65" s="121"/>
      <c r="E65" s="81"/>
      <c r="F65" s="122"/>
      <c r="G65" s="81"/>
      <c r="H65" s="45"/>
      <c r="I65" s="81"/>
      <c r="J65" s="45"/>
      <c r="K65" s="123"/>
      <c r="L65" s="85">
        <f>E65*K65</f>
        <v>0</v>
      </c>
      <c r="M65" s="29"/>
    </row>
    <row r="66" spans="1:13" ht="22.5" customHeight="1" thickBot="1">
      <c r="A66" s="124"/>
      <c r="B66" s="125"/>
      <c r="C66" s="125"/>
      <c r="D66" s="126" t="s">
        <v>54</v>
      </c>
      <c r="E66" s="127"/>
      <c r="F66" s="193"/>
      <c r="G66" s="127"/>
      <c r="H66" s="128"/>
      <c r="I66" s="127"/>
      <c r="J66" s="128"/>
      <c r="K66" s="129"/>
      <c r="L66" s="130">
        <f>SUM(L64:L65)</f>
        <v>0</v>
      </c>
      <c r="M66" s="131"/>
    </row>
    <row r="67" spans="1:13" ht="22.5" customHeight="1" thickTop="1" thickBot="1">
      <c r="A67" s="277" t="s">
        <v>55</v>
      </c>
      <c r="B67" s="278"/>
      <c r="C67" s="278"/>
      <c r="D67" s="132"/>
      <c r="E67" s="44"/>
      <c r="F67" s="133"/>
      <c r="G67" s="44"/>
      <c r="H67" s="134"/>
      <c r="I67" s="44"/>
      <c r="J67" s="134"/>
      <c r="K67" s="135"/>
      <c r="L67" s="136">
        <f>L63-L66</f>
        <v>0</v>
      </c>
      <c r="M67" s="42"/>
    </row>
    <row r="68" spans="1:13" ht="11.25" customHeight="1">
      <c r="A68" s="137"/>
      <c r="B68" s="137"/>
      <c r="C68" s="137"/>
      <c r="K68" s="138"/>
      <c r="L68" s="84"/>
      <c r="M68" s="139"/>
    </row>
    <row r="69" spans="1:13" s="7" customFormat="1" ht="15" customHeight="1">
      <c r="A69" s="7" t="s">
        <v>56</v>
      </c>
      <c r="D69" s="231"/>
      <c r="E69" s="232"/>
      <c r="F69" s="232"/>
      <c r="G69" s="232"/>
      <c r="H69" s="232"/>
      <c r="I69" s="232"/>
      <c r="J69" s="232"/>
      <c r="K69" s="233"/>
      <c r="L69" s="233"/>
      <c r="M69" s="234"/>
    </row>
    <row r="70" spans="1:13" s="7" customFormat="1" ht="15" customHeight="1">
      <c r="D70" s="231"/>
      <c r="E70" s="235"/>
      <c r="F70" s="232"/>
      <c r="G70" s="235"/>
      <c r="H70" s="232"/>
      <c r="I70" s="235"/>
      <c r="J70" s="232"/>
      <c r="K70" s="236"/>
      <c r="L70" s="236"/>
      <c r="M70" s="234"/>
    </row>
    <row r="71" spans="1:13" s="7" customFormat="1" ht="15" customHeight="1">
      <c r="A71" s="7" t="s">
        <v>57</v>
      </c>
      <c r="D71" s="231"/>
      <c r="E71" s="237"/>
      <c r="F71" s="140"/>
      <c r="G71" s="237"/>
      <c r="H71" s="140"/>
      <c r="I71" s="237"/>
      <c r="J71" s="140"/>
      <c r="K71" s="238"/>
      <c r="L71" s="238"/>
      <c r="M71" s="139"/>
    </row>
    <row r="72" spans="1:13" s="7" customFormat="1" ht="15" customHeight="1">
      <c r="D72" s="231"/>
      <c r="E72" s="237"/>
      <c r="F72" s="140"/>
      <c r="G72" s="237"/>
      <c r="H72" s="140"/>
      <c r="I72" s="237"/>
      <c r="J72" s="140"/>
      <c r="K72" s="238"/>
      <c r="L72" s="238"/>
      <c r="M72" s="139"/>
    </row>
    <row r="73" spans="1:13" s="7" customFormat="1" ht="17.25" customHeight="1">
      <c r="A73" s="239" t="s">
        <v>58</v>
      </c>
      <c r="B73" s="279" t="s">
        <v>59</v>
      </c>
      <c r="C73" s="280"/>
      <c r="D73" s="281" t="s">
        <v>60</v>
      </c>
      <c r="E73" s="281"/>
      <c r="F73" s="281"/>
      <c r="G73" s="281"/>
      <c r="H73" s="281"/>
      <c r="I73" s="281"/>
      <c r="J73" s="281"/>
      <c r="K73" s="281"/>
      <c r="L73" s="240" t="s">
        <v>61</v>
      </c>
    </row>
    <row r="74" spans="1:13" s="7" customFormat="1" ht="17.25" customHeight="1">
      <c r="A74" s="241"/>
      <c r="B74" s="282"/>
      <c r="C74" s="283"/>
      <c r="D74" s="242"/>
      <c r="E74" s="243"/>
      <c r="H74" s="244"/>
      <c r="L74" s="245"/>
    </row>
    <row r="75" spans="1:13" s="7" customFormat="1" ht="17.25" customHeight="1" thickBot="1">
      <c r="A75" s="246"/>
      <c r="B75" s="267"/>
      <c r="C75" s="268"/>
      <c r="D75" s="247"/>
      <c r="E75" s="248" t="s">
        <v>62</v>
      </c>
      <c r="F75" s="248"/>
      <c r="G75" s="249"/>
      <c r="H75" s="250"/>
      <c r="I75" s="250"/>
      <c r="J75" s="250"/>
      <c r="K75" s="250"/>
      <c r="L75" s="251"/>
    </row>
    <row r="76" spans="1:13" s="7" customFormat="1" ht="17.25" customHeight="1" thickTop="1">
      <c r="A76" s="269" t="s">
        <v>63</v>
      </c>
      <c r="B76" s="270"/>
      <c r="C76" s="270"/>
      <c r="D76" s="270"/>
      <c r="E76" s="270"/>
      <c r="F76" s="270"/>
      <c r="G76" s="270"/>
      <c r="H76" s="270"/>
      <c r="I76" s="270"/>
      <c r="J76" s="270"/>
      <c r="K76" s="271"/>
      <c r="L76" s="252">
        <v>0</v>
      </c>
    </row>
    <row r="77" spans="1:13" s="7" customFormat="1" ht="15" customHeight="1"/>
    <row r="92" s="1" customFormat="1"/>
  </sheetData>
  <mergeCells count="27">
    <mergeCell ref="B16:C16"/>
    <mergeCell ref="E16:F16"/>
    <mergeCell ref="G16:H16"/>
    <mergeCell ref="I16:J16"/>
    <mergeCell ref="A17:A32"/>
    <mergeCell ref="B17:C32"/>
    <mergeCell ref="B39:C39"/>
    <mergeCell ref="B46:C46"/>
    <mergeCell ref="B52:C52"/>
    <mergeCell ref="B55:C55"/>
    <mergeCell ref="B59:C59"/>
    <mergeCell ref="B75:C75"/>
    <mergeCell ref="A76:K76"/>
    <mergeCell ref="B43:C43"/>
    <mergeCell ref="B49:C49"/>
    <mergeCell ref="A63:C63"/>
    <mergeCell ref="A67:C67"/>
    <mergeCell ref="B73:C73"/>
    <mergeCell ref="D73:K73"/>
    <mergeCell ref="B74:C74"/>
    <mergeCell ref="E59:F59"/>
    <mergeCell ref="A60:C60"/>
    <mergeCell ref="A61:C61"/>
    <mergeCell ref="A62:C62"/>
    <mergeCell ref="E62:F62"/>
    <mergeCell ref="A33:A59"/>
    <mergeCell ref="B33:C33"/>
  </mergeCells>
  <phoneticPr fontId="3"/>
  <printOptions horizontalCentered="1"/>
  <pageMargins left="0.51181102362204722" right="0.43307086614173229" top="0.62992125984251968" bottom="0.59055118110236227" header="0.39370078740157483" footer="0.51181102362204722"/>
  <pageSetup paperSize="9" scale="54" firstPageNumber="21" fitToWidth="0" orientation="portrait" useFirstPageNumber="1" r:id="rId1"/>
  <headerFooter alignWithMargins="0"/>
  <rowBreaks count="1" manualBreakCount="1">
    <brk id="91"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1A63D-BC81-44E1-B83E-26BD64769E0C}">
  <sheetPr>
    <pageSetUpPr fitToPage="1"/>
  </sheetPr>
  <dimension ref="A1:O94"/>
  <sheetViews>
    <sheetView showZeros="0" view="pageBreakPreview" topLeftCell="A56" zoomScaleNormal="100" zoomScaleSheetLayoutView="100" workbookViewId="0">
      <selection activeCell="L67" sqref="L67"/>
    </sheetView>
  </sheetViews>
  <sheetFormatPr defaultColWidth="8.125" defaultRowHeight="12.95"/>
  <cols>
    <col min="1" max="1" width="7.25" style="1" customWidth="1"/>
    <col min="2" max="2" width="3.625" style="1" customWidth="1"/>
    <col min="3" max="3" width="9" style="1" customWidth="1"/>
    <col min="4" max="4" width="21.375" style="2" customWidth="1"/>
    <col min="5" max="5" width="4.75" style="3" customWidth="1"/>
    <col min="6" max="6" width="5.25" style="4" customWidth="1"/>
    <col min="7" max="7" width="4.875" style="3" bestFit="1" customWidth="1"/>
    <col min="8" max="8" width="5.75" style="4" bestFit="1" customWidth="1"/>
    <col min="9" max="9" width="4.875" style="3" bestFit="1" customWidth="1"/>
    <col min="10" max="10" width="5.25" style="4" customWidth="1"/>
    <col min="11" max="11" width="16.75" style="5" customWidth="1"/>
    <col min="12" max="12" width="16.875" style="5" customWidth="1"/>
    <col min="13" max="13" width="16.5" style="6" customWidth="1"/>
    <col min="14" max="14" width="6.625" style="1" customWidth="1"/>
    <col min="15" max="15" width="9.75" style="1" customWidth="1"/>
    <col min="16" max="16384" width="8.125" style="1"/>
  </cols>
  <sheetData>
    <row r="1" spans="1:15">
      <c r="A1" s="1" t="s">
        <v>0</v>
      </c>
    </row>
    <row r="2" spans="1:15">
      <c r="A2" s="1" t="s">
        <v>1</v>
      </c>
    </row>
    <row r="4" spans="1:15" s="7" customFormat="1" ht="15" customHeight="1">
      <c r="B4" s="7" t="s">
        <v>2</v>
      </c>
    </row>
    <row r="5" spans="1:15" s="7" customFormat="1" ht="15" customHeight="1"/>
    <row r="6" spans="1:15" s="7" customFormat="1" ht="15" customHeight="1">
      <c r="C6" s="7" t="s">
        <v>3</v>
      </c>
      <c r="G6" s="7" t="s">
        <v>4</v>
      </c>
      <c r="L6" s="7" t="s">
        <v>5</v>
      </c>
    </row>
    <row r="8" spans="1:15">
      <c r="A8" s="1" t="s">
        <v>6</v>
      </c>
      <c r="B8" s="1" t="s">
        <v>7</v>
      </c>
      <c r="J8" s="1"/>
      <c r="K8" s="8" t="s">
        <v>8</v>
      </c>
      <c r="L8" s="9"/>
      <c r="M8" s="10"/>
      <c r="N8" s="11"/>
      <c r="O8" s="12"/>
    </row>
    <row r="9" spans="1:15">
      <c r="A9" s="1" t="s">
        <v>6</v>
      </c>
      <c r="B9" s="13"/>
      <c r="C9" s="1" t="s">
        <v>9</v>
      </c>
      <c r="K9" s="1"/>
      <c r="L9" s="11"/>
      <c r="M9" s="14"/>
      <c r="N9" s="11"/>
      <c r="O9" s="12"/>
    </row>
    <row r="10" spans="1:15" ht="13.5" customHeight="1">
      <c r="A10" s="1" t="s">
        <v>6</v>
      </c>
      <c r="B10" s="1" t="s">
        <v>10</v>
      </c>
      <c r="C10" s="2"/>
      <c r="D10" s="3"/>
      <c r="E10" s="4"/>
      <c r="F10" s="3"/>
      <c r="G10" s="4"/>
      <c r="H10" s="3"/>
      <c r="I10" s="4"/>
      <c r="J10" s="5"/>
      <c r="L10" s="1"/>
      <c r="M10" s="15"/>
    </row>
    <row r="11" spans="1:15" ht="13.5" customHeight="1">
      <c r="A11" s="1" t="s">
        <v>6</v>
      </c>
      <c r="B11" s="1" t="s">
        <v>11</v>
      </c>
      <c r="C11" s="2"/>
      <c r="D11" s="3"/>
      <c r="E11" s="4"/>
      <c r="F11" s="3"/>
      <c r="G11" s="4"/>
      <c r="H11" s="3"/>
      <c r="I11" s="4"/>
      <c r="J11" s="5"/>
      <c r="L11" s="1"/>
      <c r="M11" s="15"/>
    </row>
    <row r="12" spans="1:15" ht="13.5" customHeight="1">
      <c r="B12" s="1" t="s">
        <v>12</v>
      </c>
      <c r="C12" s="2"/>
      <c r="D12" s="3"/>
      <c r="E12" s="4"/>
      <c r="F12" s="3"/>
      <c r="G12" s="4"/>
      <c r="H12" s="3"/>
      <c r="I12" s="4"/>
      <c r="J12" s="5"/>
      <c r="L12" s="1"/>
      <c r="M12" s="15"/>
    </row>
    <row r="13" spans="1:15" ht="13.5" customHeight="1">
      <c r="A13" s="1" t="s">
        <v>6</v>
      </c>
      <c r="B13" s="1" t="s">
        <v>13</v>
      </c>
      <c r="C13" s="2"/>
      <c r="D13" s="3"/>
      <c r="E13" s="4"/>
      <c r="F13" s="3"/>
      <c r="G13" s="4"/>
      <c r="H13" s="3"/>
      <c r="I13" s="4"/>
      <c r="J13" s="5"/>
      <c r="L13" s="1"/>
      <c r="M13" s="15"/>
    </row>
    <row r="14" spans="1:15" ht="13.5" customHeight="1">
      <c r="A14" s="1" t="s">
        <v>6</v>
      </c>
      <c r="B14" s="1" t="s">
        <v>14</v>
      </c>
      <c r="C14" s="2"/>
      <c r="D14" s="3"/>
      <c r="E14" s="4"/>
      <c r="F14" s="3"/>
      <c r="G14" s="4"/>
      <c r="H14" s="3"/>
      <c r="I14" s="4"/>
      <c r="J14" s="5"/>
      <c r="L14" s="1"/>
      <c r="M14" s="15"/>
    </row>
    <row r="15" spans="1:15" ht="15" customHeight="1" thickBot="1">
      <c r="L15" s="16"/>
      <c r="M15" s="16" t="s">
        <v>15</v>
      </c>
    </row>
    <row r="16" spans="1:15" s="15" customFormat="1" ht="15" customHeight="1" thickBot="1">
      <c r="A16" s="17" t="s">
        <v>16</v>
      </c>
      <c r="B16" s="300" t="s">
        <v>17</v>
      </c>
      <c r="C16" s="301"/>
      <c r="D16" s="18" t="s">
        <v>18</v>
      </c>
      <c r="E16" s="302" t="s">
        <v>19</v>
      </c>
      <c r="F16" s="302"/>
      <c r="G16" s="303" t="s">
        <v>20</v>
      </c>
      <c r="H16" s="304"/>
      <c r="I16" s="303" t="s">
        <v>20</v>
      </c>
      <c r="J16" s="304"/>
      <c r="K16" s="19" t="s">
        <v>21</v>
      </c>
      <c r="L16" s="20" t="s">
        <v>22</v>
      </c>
      <c r="M16" s="21" t="s">
        <v>23</v>
      </c>
    </row>
    <row r="17" spans="1:13" ht="18.75" customHeight="1">
      <c r="A17" s="297" t="s">
        <v>24</v>
      </c>
      <c r="B17" s="272" t="s">
        <v>25</v>
      </c>
      <c r="C17" s="273"/>
      <c r="D17" s="155" t="s">
        <v>64</v>
      </c>
      <c r="E17" s="22">
        <v>7</v>
      </c>
      <c r="F17" s="23" t="s">
        <v>65</v>
      </c>
      <c r="G17" s="24">
        <v>5</v>
      </c>
      <c r="H17" s="25" t="s">
        <v>66</v>
      </c>
      <c r="I17" s="156">
        <v>1</v>
      </c>
      <c r="J17" s="35" t="s">
        <v>67</v>
      </c>
      <c r="K17" s="157">
        <v>3700</v>
      </c>
      <c r="L17" s="158">
        <f t="shared" ref="L17:L22" si="0">E17*G17*I17*K17</f>
        <v>129500</v>
      </c>
      <c r="M17" s="63" t="s">
        <v>68</v>
      </c>
    </row>
    <row r="18" spans="1:13" ht="18.75" customHeight="1">
      <c r="A18" s="298"/>
      <c r="B18" s="305"/>
      <c r="C18" s="306"/>
      <c r="D18" s="191" t="s">
        <v>69</v>
      </c>
      <c r="E18" s="22">
        <v>8</v>
      </c>
      <c r="F18" s="23" t="s">
        <v>65</v>
      </c>
      <c r="G18" s="24">
        <v>5</v>
      </c>
      <c r="H18" s="25" t="s">
        <v>66</v>
      </c>
      <c r="I18" s="159">
        <v>1</v>
      </c>
      <c r="J18" s="35" t="s">
        <v>67</v>
      </c>
      <c r="K18" s="157">
        <f>ROUNDDOWN((400000/6+300000)/20/8,0)</f>
        <v>2291</v>
      </c>
      <c r="L18" s="160">
        <f t="shared" si="0"/>
        <v>91640</v>
      </c>
      <c r="M18" s="27" t="s">
        <v>68</v>
      </c>
    </row>
    <row r="19" spans="1:13" ht="18.75" customHeight="1">
      <c r="A19" s="298"/>
      <c r="B19" s="305"/>
      <c r="C19" s="306"/>
      <c r="D19" s="192" t="s">
        <v>70</v>
      </c>
      <c r="E19" s="162">
        <v>8</v>
      </c>
      <c r="F19" s="163" t="s">
        <v>65</v>
      </c>
      <c r="G19" s="164">
        <v>10</v>
      </c>
      <c r="H19" s="165" t="s">
        <v>66</v>
      </c>
      <c r="I19" s="166">
        <v>1</v>
      </c>
      <c r="J19" s="61" t="s">
        <v>67</v>
      </c>
      <c r="K19" s="167">
        <f>ROUNDDOWN((500000/6+300000)/20/8,0)</f>
        <v>2395</v>
      </c>
      <c r="L19" s="158">
        <f t="shared" si="0"/>
        <v>191600</v>
      </c>
      <c r="M19" s="27" t="s">
        <v>68</v>
      </c>
    </row>
    <row r="20" spans="1:13" ht="18.75" customHeight="1">
      <c r="A20" s="298"/>
      <c r="B20" s="305"/>
      <c r="C20" s="306"/>
      <c r="D20" s="168" t="s">
        <v>71</v>
      </c>
      <c r="E20" s="24">
        <v>8</v>
      </c>
      <c r="F20" s="23" t="s">
        <v>65</v>
      </c>
      <c r="G20" s="24">
        <v>2</v>
      </c>
      <c r="H20" s="25" t="s">
        <v>66</v>
      </c>
      <c r="I20" s="156">
        <v>1</v>
      </c>
      <c r="J20" s="35" t="s">
        <v>67</v>
      </c>
      <c r="K20" s="157">
        <f>ROUNDDOWN(300000/20/8,0)</f>
        <v>1875</v>
      </c>
      <c r="L20" s="160">
        <f t="shared" si="0"/>
        <v>30000</v>
      </c>
      <c r="M20" s="27" t="s">
        <v>68</v>
      </c>
    </row>
    <row r="21" spans="1:13" ht="18.75" customHeight="1">
      <c r="A21" s="298"/>
      <c r="B21" s="305"/>
      <c r="C21" s="306"/>
      <c r="D21" s="314" t="s">
        <v>72</v>
      </c>
      <c r="E21" s="162">
        <v>6</v>
      </c>
      <c r="F21" s="163" t="s">
        <v>65</v>
      </c>
      <c r="G21" s="164">
        <v>2</v>
      </c>
      <c r="H21" s="165" t="s">
        <v>66</v>
      </c>
      <c r="I21" s="166">
        <v>1</v>
      </c>
      <c r="J21" s="61" t="s">
        <v>67</v>
      </c>
      <c r="K21" s="167">
        <f>ROUNDDOWN((10000/6),0)</f>
        <v>1666</v>
      </c>
      <c r="L21" s="158">
        <f t="shared" si="0"/>
        <v>19992</v>
      </c>
      <c r="M21" s="27" t="s">
        <v>68</v>
      </c>
    </row>
    <row r="22" spans="1:13" ht="18.75" customHeight="1" thickBot="1">
      <c r="A22" s="298"/>
      <c r="B22" s="305"/>
      <c r="C22" s="306"/>
      <c r="D22" s="315" t="s">
        <v>73</v>
      </c>
      <c r="E22" s="24">
        <v>5</v>
      </c>
      <c r="F22" s="23" t="s">
        <v>65</v>
      </c>
      <c r="G22" s="24">
        <v>2</v>
      </c>
      <c r="H22" s="25" t="s">
        <v>66</v>
      </c>
      <c r="I22" s="156">
        <v>1</v>
      </c>
      <c r="J22" s="35" t="s">
        <v>67</v>
      </c>
      <c r="K22" s="167">
        <v>1300</v>
      </c>
      <c r="L22" s="160">
        <f t="shared" si="0"/>
        <v>13000</v>
      </c>
      <c r="M22" s="42" t="s">
        <v>68</v>
      </c>
    </row>
    <row r="23" spans="1:13" ht="18.75" customHeight="1">
      <c r="A23" s="298"/>
      <c r="B23" s="305"/>
      <c r="C23" s="306"/>
      <c r="D23" s="316" t="s">
        <v>74</v>
      </c>
      <c r="E23" s="170"/>
      <c r="F23" s="171"/>
      <c r="G23" s="172">
        <v>2</v>
      </c>
      <c r="H23" s="173" t="s">
        <v>66</v>
      </c>
      <c r="I23" s="174">
        <v>1</v>
      </c>
      <c r="J23" s="71" t="s">
        <v>67</v>
      </c>
      <c r="K23" s="175">
        <f>ROUNDDOWN(800/6,0)</f>
        <v>133</v>
      </c>
      <c r="L23" s="176">
        <f>G23*I23*K23</f>
        <v>266</v>
      </c>
      <c r="M23" s="63"/>
    </row>
    <row r="24" spans="1:13" ht="18.75" customHeight="1">
      <c r="A24" s="298"/>
      <c r="B24" s="305"/>
      <c r="C24" s="306"/>
      <c r="D24" s="317" t="s">
        <v>75</v>
      </c>
      <c r="E24" s="22"/>
      <c r="F24" s="23"/>
      <c r="G24" s="24">
        <v>2</v>
      </c>
      <c r="H24" s="25" t="s">
        <v>66</v>
      </c>
      <c r="I24" s="156">
        <v>1</v>
      </c>
      <c r="J24" s="35" t="s">
        <v>67</v>
      </c>
      <c r="K24" s="157">
        <f>ROUNDDOWN(800/5,0)</f>
        <v>160</v>
      </c>
      <c r="L24" s="160">
        <f>G24*I24*K24</f>
        <v>320</v>
      </c>
      <c r="M24" s="27"/>
    </row>
    <row r="25" spans="1:13" ht="18.75" customHeight="1">
      <c r="A25" s="298"/>
      <c r="B25" s="305"/>
      <c r="C25" s="306"/>
      <c r="D25" s="161"/>
      <c r="E25" s="22"/>
      <c r="F25" s="23"/>
      <c r="G25" s="24"/>
      <c r="H25" s="25"/>
      <c r="I25" s="156"/>
      <c r="J25" s="35"/>
      <c r="K25" s="190"/>
      <c r="L25" s="160"/>
      <c r="M25" s="27"/>
    </row>
    <row r="26" spans="1:13" ht="18.75" customHeight="1" thickBot="1">
      <c r="A26" s="298"/>
      <c r="B26" s="305"/>
      <c r="C26" s="306"/>
      <c r="D26" s="161"/>
      <c r="E26" s="22"/>
      <c r="F26" s="23"/>
      <c r="G26" s="24"/>
      <c r="H26" s="25"/>
      <c r="I26" s="156"/>
      <c r="J26" s="35"/>
      <c r="K26" s="26"/>
      <c r="L26" s="160"/>
      <c r="M26" s="29"/>
    </row>
    <row r="27" spans="1:13" ht="18.75" customHeight="1">
      <c r="A27" s="298"/>
      <c r="B27" s="305"/>
      <c r="C27" s="306"/>
      <c r="D27" s="201"/>
      <c r="E27" s="30"/>
      <c r="F27" s="30"/>
      <c r="G27" s="31"/>
      <c r="H27" s="32"/>
      <c r="I27" s="36"/>
      <c r="J27" s="37"/>
      <c r="K27" s="33"/>
      <c r="L27" s="146"/>
      <c r="M27" s="202"/>
    </row>
    <row r="28" spans="1:13" ht="18.75" customHeight="1">
      <c r="A28" s="298"/>
      <c r="B28" s="305"/>
      <c r="C28" s="306"/>
      <c r="D28" s="203"/>
      <c r="E28" s="22"/>
      <c r="F28" s="23"/>
      <c r="G28" s="24"/>
      <c r="H28" s="25"/>
      <c r="I28" s="34"/>
      <c r="J28" s="35"/>
      <c r="K28" s="26"/>
      <c r="L28" s="147"/>
      <c r="M28" s="27"/>
    </row>
    <row r="29" spans="1:13" ht="18.75" customHeight="1">
      <c r="A29" s="298"/>
      <c r="B29" s="305"/>
      <c r="C29" s="306"/>
      <c r="D29" s="205"/>
      <c r="E29" s="22"/>
      <c r="F29" s="23"/>
      <c r="G29" s="24"/>
      <c r="H29" s="25"/>
      <c r="I29" s="34"/>
      <c r="J29" s="35"/>
      <c r="K29" s="26"/>
      <c r="L29" s="147"/>
      <c r="M29" s="27"/>
    </row>
    <row r="30" spans="1:13" ht="18.75" customHeight="1">
      <c r="A30" s="298"/>
      <c r="B30" s="305"/>
      <c r="C30" s="306"/>
      <c r="D30" s="203"/>
      <c r="E30" s="22"/>
      <c r="F30" s="23"/>
      <c r="G30" s="24"/>
      <c r="H30" s="25"/>
      <c r="I30" s="34"/>
      <c r="J30" s="35"/>
      <c r="K30" s="26"/>
      <c r="L30" s="147"/>
      <c r="M30" s="27"/>
    </row>
    <row r="31" spans="1:13" ht="18.75" customHeight="1" thickBot="1">
      <c r="A31" s="298"/>
      <c r="B31" s="305"/>
      <c r="C31" s="306"/>
      <c r="D31" s="205"/>
      <c r="E31" s="28"/>
      <c r="F31" s="38"/>
      <c r="G31" s="28"/>
      <c r="H31" s="39"/>
      <c r="I31" s="219"/>
      <c r="J31" s="40"/>
      <c r="K31" s="41"/>
      <c r="L31" s="148"/>
      <c r="M31" s="42"/>
    </row>
    <row r="32" spans="1:13" ht="18.75" customHeight="1" thickBot="1">
      <c r="A32" s="299"/>
      <c r="B32" s="307"/>
      <c r="C32" s="308"/>
      <c r="D32" s="46" t="s">
        <v>27</v>
      </c>
      <c r="E32" s="47"/>
      <c r="F32" s="199"/>
      <c r="G32" s="48"/>
      <c r="H32" s="49"/>
      <c r="I32" s="48"/>
      <c r="J32" s="49"/>
      <c r="K32" s="50"/>
      <c r="L32" s="142">
        <f>SUM(L17:L31)</f>
        <v>476318</v>
      </c>
      <c r="M32" s="52"/>
    </row>
    <row r="33" spans="1:13" ht="18.95" customHeight="1">
      <c r="A33" s="297" t="s">
        <v>28</v>
      </c>
      <c r="B33" s="272" t="s">
        <v>29</v>
      </c>
      <c r="C33" s="273"/>
      <c r="D33" s="169" t="s">
        <v>76</v>
      </c>
      <c r="E33" s="53">
        <v>1</v>
      </c>
      <c r="F33" s="54" t="s">
        <v>77</v>
      </c>
      <c r="G33" s="55">
        <v>5</v>
      </c>
      <c r="H33" s="56" t="s">
        <v>67</v>
      </c>
      <c r="I33" s="178"/>
      <c r="J33" s="56"/>
      <c r="K33" s="57">
        <v>20000</v>
      </c>
      <c r="L33" s="152">
        <f>E33*G33*K33</f>
        <v>100000</v>
      </c>
      <c r="M33" s="141"/>
    </row>
    <row r="34" spans="1:13" ht="18.95" customHeight="1">
      <c r="A34" s="298"/>
      <c r="B34" s="197"/>
      <c r="C34" s="198"/>
      <c r="D34" s="203"/>
      <c r="E34" s="76"/>
      <c r="F34" s="77"/>
      <c r="G34" s="153"/>
      <c r="H34" s="78"/>
      <c r="I34" s="188"/>
      <c r="J34" s="78"/>
      <c r="K34" s="154"/>
      <c r="L34" s="85"/>
      <c r="M34" s="27"/>
    </row>
    <row r="35" spans="1:13" ht="18.95" customHeight="1">
      <c r="A35" s="298"/>
      <c r="B35" s="197"/>
      <c r="C35" s="198"/>
      <c r="D35" s="205"/>
      <c r="E35" s="60"/>
      <c r="F35" s="65"/>
      <c r="G35" s="143"/>
      <c r="H35" s="61"/>
      <c r="I35" s="60"/>
      <c r="J35" s="61"/>
      <c r="K35" s="151"/>
      <c r="L35" s="85"/>
      <c r="M35" s="63"/>
    </row>
    <row r="36" spans="1:13" ht="18.95" customHeight="1">
      <c r="A36" s="298"/>
      <c r="B36" s="195"/>
      <c r="C36" s="196"/>
      <c r="D36" s="206"/>
      <c r="E36" s="60"/>
      <c r="F36" s="65"/>
      <c r="G36" s="143"/>
      <c r="H36" s="61"/>
      <c r="I36" s="60"/>
      <c r="J36" s="61"/>
      <c r="K36" s="151"/>
      <c r="L36" s="145"/>
      <c r="M36" s="63"/>
    </row>
    <row r="37" spans="1:13" ht="18.75" customHeight="1" thickBot="1">
      <c r="A37" s="298"/>
      <c r="B37" s="195"/>
      <c r="C37" s="196"/>
      <c r="D37" s="220"/>
      <c r="E37" s="68"/>
      <c r="F37" s="74"/>
      <c r="G37" s="34"/>
      <c r="H37" s="35"/>
      <c r="I37" s="34"/>
      <c r="J37" s="35"/>
      <c r="K37" s="80"/>
      <c r="L37" s="66"/>
      <c r="M37" s="27"/>
    </row>
    <row r="38" spans="1:13" ht="18.75" customHeight="1" thickBot="1">
      <c r="A38" s="298"/>
      <c r="B38" s="194"/>
      <c r="C38" s="67"/>
      <c r="D38" s="46" t="s">
        <v>30</v>
      </c>
      <c r="E38" s="47"/>
      <c r="F38" s="199"/>
      <c r="G38" s="48"/>
      <c r="H38" s="49"/>
      <c r="I38" s="48"/>
      <c r="J38" s="49"/>
      <c r="K38" s="50"/>
      <c r="L38" s="51">
        <f>SUM(L33:L37)</f>
        <v>100000</v>
      </c>
      <c r="M38" s="52"/>
    </row>
    <row r="39" spans="1:13" ht="18.75" customHeight="1">
      <c r="A39" s="298"/>
      <c r="B39" s="272" t="s">
        <v>31</v>
      </c>
      <c r="C39" s="273"/>
      <c r="D39" s="179" t="s">
        <v>78</v>
      </c>
      <c r="E39" s="53">
        <v>1</v>
      </c>
      <c r="F39" s="54" t="s">
        <v>77</v>
      </c>
      <c r="G39" s="53">
        <v>3</v>
      </c>
      <c r="H39" s="56" t="s">
        <v>67</v>
      </c>
      <c r="I39" s="178"/>
      <c r="J39" s="56"/>
      <c r="K39" s="57">
        <v>46140</v>
      </c>
      <c r="L39" s="73">
        <f>G39*K39</f>
        <v>138420</v>
      </c>
      <c r="M39" s="58"/>
    </row>
    <row r="40" spans="1:13" ht="18.75" customHeight="1">
      <c r="A40" s="298"/>
      <c r="B40" s="197"/>
      <c r="C40" s="198"/>
      <c r="D40" s="180" t="s">
        <v>79</v>
      </c>
      <c r="E40" s="60">
        <v>1</v>
      </c>
      <c r="F40" s="65" t="s">
        <v>77</v>
      </c>
      <c r="G40" s="60">
        <v>1</v>
      </c>
      <c r="H40" s="61" t="s">
        <v>67</v>
      </c>
      <c r="I40" s="166"/>
      <c r="J40" s="61"/>
      <c r="K40" s="144">
        <f>54350+8500</f>
        <v>62850</v>
      </c>
      <c r="L40" s="145">
        <f>K40</f>
        <v>62850</v>
      </c>
      <c r="M40" s="63"/>
    </row>
    <row r="41" spans="1:13" ht="18.75" customHeight="1" thickBot="1">
      <c r="A41" s="298"/>
      <c r="B41" s="195"/>
      <c r="C41" s="196"/>
      <c r="D41" s="222"/>
      <c r="E41" s="60"/>
      <c r="F41" s="65"/>
      <c r="G41" s="82"/>
      <c r="H41" s="189"/>
      <c r="I41" s="82"/>
      <c r="J41" s="83"/>
      <c r="K41" s="84"/>
      <c r="L41" s="145"/>
      <c r="M41" s="90"/>
    </row>
    <row r="42" spans="1:13" ht="18.75" customHeight="1" thickBot="1">
      <c r="A42" s="298"/>
      <c r="B42" s="194"/>
      <c r="C42" s="67"/>
      <c r="D42" s="46" t="s">
        <v>32</v>
      </c>
      <c r="E42" s="47"/>
      <c r="F42" s="199"/>
      <c r="G42" s="48"/>
      <c r="H42" s="49"/>
      <c r="I42" s="48"/>
      <c r="J42" s="49"/>
      <c r="K42" s="50"/>
      <c r="L42" s="51">
        <f>SUM(L39:L41)</f>
        <v>201270</v>
      </c>
      <c r="M42" s="52"/>
    </row>
    <row r="43" spans="1:13" ht="18.75" customHeight="1">
      <c r="A43" s="298"/>
      <c r="B43" s="272" t="s">
        <v>33</v>
      </c>
      <c r="C43" s="273"/>
      <c r="D43" s="181" t="s">
        <v>80</v>
      </c>
      <c r="E43" s="149">
        <v>1</v>
      </c>
      <c r="F43" s="150" t="s">
        <v>77</v>
      </c>
      <c r="G43" s="70"/>
      <c r="H43" s="71"/>
      <c r="I43" s="174"/>
      <c r="J43" s="71"/>
      <c r="K43" s="182">
        <v>20000</v>
      </c>
      <c r="L43" s="152">
        <f>K43</f>
        <v>20000</v>
      </c>
      <c r="M43" s="58"/>
    </row>
    <row r="44" spans="1:13" ht="18.75" customHeight="1" thickBot="1">
      <c r="A44" s="298"/>
      <c r="B44" s="195"/>
      <c r="C44" s="196"/>
      <c r="D44" s="64"/>
      <c r="E44" s="59"/>
      <c r="F44" s="65"/>
      <c r="G44" s="60"/>
      <c r="H44" s="61"/>
      <c r="I44" s="166"/>
      <c r="J44" s="61"/>
      <c r="K44" s="144"/>
      <c r="L44" s="75">
        <f>K44</f>
        <v>0</v>
      </c>
      <c r="M44" s="27"/>
    </row>
    <row r="45" spans="1:13" ht="18.75" customHeight="1" thickBot="1">
      <c r="A45" s="298"/>
      <c r="B45" s="194"/>
      <c r="C45" s="67"/>
      <c r="D45" s="46" t="s">
        <v>34</v>
      </c>
      <c r="E45" s="47"/>
      <c r="F45" s="199"/>
      <c r="G45" s="48"/>
      <c r="H45" s="49"/>
      <c r="I45" s="177"/>
      <c r="J45" s="49"/>
      <c r="K45" s="50"/>
      <c r="L45" s="51">
        <f>SUM(L43:L44)</f>
        <v>20000</v>
      </c>
      <c r="M45" s="52"/>
    </row>
    <row r="46" spans="1:13" ht="18.75" customHeight="1">
      <c r="A46" s="298"/>
      <c r="B46" s="272" t="s">
        <v>35</v>
      </c>
      <c r="C46" s="273"/>
      <c r="D46" s="181" t="s">
        <v>81</v>
      </c>
      <c r="E46" s="149">
        <v>10</v>
      </c>
      <c r="F46" s="150" t="s">
        <v>82</v>
      </c>
      <c r="G46" s="70"/>
      <c r="H46" s="71"/>
      <c r="I46" s="174"/>
      <c r="J46" s="71"/>
      <c r="K46" s="182">
        <v>40</v>
      </c>
      <c r="L46" s="183">
        <f>E46*K46</f>
        <v>400</v>
      </c>
      <c r="M46" s="58"/>
    </row>
    <row r="47" spans="1:13" ht="18.75" customHeight="1" thickBot="1">
      <c r="A47" s="298"/>
      <c r="B47" s="195"/>
      <c r="C47" s="196"/>
      <c r="D47" s="64"/>
      <c r="E47" s="59"/>
      <c r="F47" s="65"/>
      <c r="G47" s="60"/>
      <c r="H47" s="61"/>
      <c r="I47" s="60"/>
      <c r="J47" s="61"/>
      <c r="K47" s="62"/>
      <c r="L47" s="75">
        <f>E47*G47*I47*K47</f>
        <v>0</v>
      </c>
      <c r="M47" s="27"/>
    </row>
    <row r="48" spans="1:13" ht="18.75" customHeight="1" thickBot="1">
      <c r="A48" s="298"/>
      <c r="B48" s="194"/>
      <c r="C48" s="67"/>
      <c r="D48" s="46" t="s">
        <v>36</v>
      </c>
      <c r="E48" s="47"/>
      <c r="F48" s="199"/>
      <c r="G48" s="48"/>
      <c r="H48" s="49"/>
      <c r="I48" s="48"/>
      <c r="J48" s="49"/>
      <c r="K48" s="50"/>
      <c r="L48" s="51">
        <f>SUM(L46:L47)</f>
        <v>400</v>
      </c>
      <c r="M48" s="52"/>
    </row>
    <row r="49" spans="1:13" ht="18.75" customHeight="1">
      <c r="A49" s="298"/>
      <c r="B49" s="272" t="s">
        <v>37</v>
      </c>
      <c r="C49" s="273"/>
      <c r="D49" s="265" t="s">
        <v>83</v>
      </c>
      <c r="E49" s="149">
        <v>1</v>
      </c>
      <c r="F49" s="150" t="s">
        <v>77</v>
      </c>
      <c r="G49" s="70">
        <v>5</v>
      </c>
      <c r="H49" s="71" t="s">
        <v>67</v>
      </c>
      <c r="I49" s="174"/>
      <c r="J49" s="71"/>
      <c r="K49" s="182">
        <v>130</v>
      </c>
      <c r="L49" s="183">
        <f>E49*G49*K49</f>
        <v>650</v>
      </c>
      <c r="M49" s="58"/>
    </row>
    <row r="50" spans="1:13" ht="18.75" customHeight="1" thickBot="1">
      <c r="A50" s="298"/>
      <c r="B50" s="195"/>
      <c r="C50" s="196"/>
      <c r="D50" s="184"/>
      <c r="E50" s="149"/>
      <c r="F50" s="150"/>
      <c r="G50" s="60"/>
      <c r="H50" s="61"/>
      <c r="I50" s="166"/>
      <c r="J50" s="61"/>
      <c r="K50" s="144"/>
      <c r="L50" s="185">
        <f>E50*G50*K50</f>
        <v>0</v>
      </c>
      <c r="M50" s="27"/>
    </row>
    <row r="51" spans="1:13" ht="18.75" customHeight="1" thickBot="1">
      <c r="A51" s="298"/>
      <c r="B51" s="194"/>
      <c r="C51" s="67"/>
      <c r="D51" s="46" t="s">
        <v>38</v>
      </c>
      <c r="E51" s="47"/>
      <c r="F51" s="199"/>
      <c r="G51" s="48"/>
      <c r="H51" s="49"/>
      <c r="I51" s="177"/>
      <c r="J51" s="49"/>
      <c r="K51" s="50"/>
      <c r="L51" s="51">
        <f>SUM(L49:L50)</f>
        <v>650</v>
      </c>
      <c r="M51" s="52"/>
    </row>
    <row r="52" spans="1:13" ht="18.75" customHeight="1">
      <c r="A52" s="298"/>
      <c r="B52" s="272" t="s">
        <v>39</v>
      </c>
      <c r="C52" s="273"/>
      <c r="D52" s="266" t="s">
        <v>84</v>
      </c>
      <c r="E52" s="70">
        <v>20</v>
      </c>
      <c r="F52" s="69" t="s">
        <v>85</v>
      </c>
      <c r="G52" s="70"/>
      <c r="H52" s="71"/>
      <c r="I52" s="174"/>
      <c r="J52" s="71"/>
      <c r="K52" s="182">
        <v>110</v>
      </c>
      <c r="L52" s="183">
        <f>E52*K52</f>
        <v>2200</v>
      </c>
      <c r="M52" s="58"/>
    </row>
    <row r="53" spans="1:13" ht="21" customHeight="1" thickBot="1">
      <c r="A53" s="298"/>
      <c r="B53" s="195"/>
      <c r="C53" s="196"/>
      <c r="D53" s="225"/>
      <c r="E53" s="68"/>
      <c r="F53" s="74"/>
      <c r="G53" s="34"/>
      <c r="H53" s="35"/>
      <c r="I53" s="34"/>
      <c r="J53" s="35"/>
      <c r="K53" s="80"/>
      <c r="L53" s="75">
        <f>E53*G53*I53*K53</f>
        <v>0</v>
      </c>
      <c r="M53" s="27"/>
    </row>
    <row r="54" spans="1:13" ht="18.75" customHeight="1" thickBot="1">
      <c r="A54" s="298"/>
      <c r="B54" s="194"/>
      <c r="C54" s="67"/>
      <c r="D54" s="46" t="s">
        <v>40</v>
      </c>
      <c r="E54" s="47"/>
      <c r="F54" s="199"/>
      <c r="G54" s="48"/>
      <c r="H54" s="49"/>
      <c r="I54" s="48"/>
      <c r="J54" s="49"/>
      <c r="K54" s="50"/>
      <c r="L54" s="51">
        <f>SUM(L52:L53)</f>
        <v>2200</v>
      </c>
      <c r="M54" s="52"/>
    </row>
    <row r="55" spans="1:13" ht="21" customHeight="1">
      <c r="A55" s="298"/>
      <c r="B55" s="272" t="s">
        <v>41</v>
      </c>
      <c r="C55" s="273"/>
      <c r="D55" s="186" t="s">
        <v>86</v>
      </c>
      <c r="E55" s="70">
        <v>60</v>
      </c>
      <c r="F55" s="71" t="s">
        <v>82</v>
      </c>
      <c r="G55" s="34"/>
      <c r="H55" s="35"/>
      <c r="I55" s="156"/>
      <c r="J55" s="35"/>
      <c r="K55" s="80">
        <v>1500</v>
      </c>
      <c r="L55" s="185">
        <f>E55*K55</f>
        <v>90000</v>
      </c>
      <c r="M55" s="58"/>
    </row>
    <row r="56" spans="1:13" ht="21" customHeight="1">
      <c r="A56" s="298"/>
      <c r="B56" s="195"/>
      <c r="C56" s="196"/>
      <c r="D56" s="227"/>
      <c r="E56" s="34"/>
      <c r="F56" s="35"/>
      <c r="G56" s="60"/>
      <c r="H56" s="61"/>
      <c r="I56" s="60"/>
      <c r="J56" s="61"/>
      <c r="K56" s="144"/>
      <c r="L56" s="145"/>
      <c r="M56" s="90"/>
    </row>
    <row r="57" spans="1:13" ht="21" customHeight="1" thickBot="1">
      <c r="A57" s="298"/>
      <c r="B57" s="195"/>
      <c r="C57" s="196"/>
      <c r="D57" s="228"/>
      <c r="F57" s="229"/>
      <c r="G57" s="82"/>
      <c r="H57" s="83"/>
      <c r="I57" s="82"/>
      <c r="J57" s="83"/>
      <c r="K57" s="84"/>
      <c r="L57" s="66">
        <f>E57*K57</f>
        <v>0</v>
      </c>
      <c r="M57" s="79"/>
    </row>
    <row r="58" spans="1:13" ht="18.75" customHeight="1" thickBot="1">
      <c r="A58" s="298"/>
      <c r="B58" s="194"/>
      <c r="C58" s="67"/>
      <c r="D58" s="46" t="s">
        <v>42</v>
      </c>
      <c r="E58" s="47"/>
      <c r="F58" s="199"/>
      <c r="G58" s="48"/>
      <c r="H58" s="49"/>
      <c r="I58" s="48"/>
      <c r="J58" s="49"/>
      <c r="K58" s="50"/>
      <c r="L58" s="51">
        <f>SUM(L55:L57)</f>
        <v>90000</v>
      </c>
      <c r="M58" s="52"/>
    </row>
    <row r="59" spans="1:13" ht="23.25" customHeight="1" thickBot="1">
      <c r="A59" s="299"/>
      <c r="B59" s="300" t="s">
        <v>43</v>
      </c>
      <c r="C59" s="301"/>
      <c r="D59" s="86" t="s">
        <v>44</v>
      </c>
      <c r="E59" s="284">
        <f>SUM(L17:L22)</f>
        <v>475732</v>
      </c>
      <c r="F59" s="285"/>
      <c r="G59" s="200" t="s">
        <v>45</v>
      </c>
      <c r="H59" s="87">
        <v>0.1</v>
      </c>
      <c r="I59" s="200"/>
      <c r="J59" s="88"/>
      <c r="K59" s="50"/>
      <c r="L59" s="89">
        <f>ROUNDDOWN(E59*H59,0)</f>
        <v>47573</v>
      </c>
      <c r="M59" s="52"/>
    </row>
    <row r="60" spans="1:13" ht="22.5" customHeight="1" thickBot="1">
      <c r="A60" s="286" t="s">
        <v>46</v>
      </c>
      <c r="B60" s="287"/>
      <c r="C60" s="288"/>
      <c r="D60" s="187" t="s">
        <v>87</v>
      </c>
      <c r="E60" s="34">
        <v>1</v>
      </c>
      <c r="F60" s="35" t="s">
        <v>88</v>
      </c>
      <c r="G60" s="60"/>
      <c r="H60" s="61"/>
      <c r="I60" s="166"/>
      <c r="J60" s="61"/>
      <c r="K60" s="144">
        <v>100000</v>
      </c>
      <c r="L60" s="66">
        <f>K60</f>
        <v>100000</v>
      </c>
      <c r="M60" s="90"/>
    </row>
    <row r="61" spans="1:13" ht="22.5" customHeight="1" thickBot="1">
      <c r="A61" s="289" t="s">
        <v>47</v>
      </c>
      <c r="B61" s="290"/>
      <c r="C61" s="291"/>
      <c r="D61" s="91"/>
      <c r="E61" s="47"/>
      <c r="F61" s="199"/>
      <c r="G61" s="48" t="s">
        <v>48</v>
      </c>
      <c r="H61" s="49"/>
      <c r="I61" s="48" t="s">
        <v>48</v>
      </c>
      <c r="J61" s="49"/>
      <c r="K61" s="92" t="s">
        <v>48</v>
      </c>
      <c r="L61" s="89">
        <f>SUM(L32,L38,L42,L45,L48,L54,L58,L59,L60,L51)</f>
        <v>1038411</v>
      </c>
      <c r="M61" s="52"/>
    </row>
    <row r="62" spans="1:13" ht="22.5" customHeight="1" thickBot="1">
      <c r="A62" s="292" t="s">
        <v>49</v>
      </c>
      <c r="B62" s="293"/>
      <c r="C62" s="294"/>
      <c r="D62" s="93" t="s">
        <v>50</v>
      </c>
      <c r="E62" s="295">
        <f>L61-L60</f>
        <v>938411</v>
      </c>
      <c r="F62" s="296"/>
      <c r="G62" s="94" t="s">
        <v>51</v>
      </c>
      <c r="H62" s="95">
        <v>0.1</v>
      </c>
      <c r="I62" s="96"/>
      <c r="J62" s="97"/>
      <c r="K62" s="98" t="s">
        <v>48</v>
      </c>
      <c r="L62" s="51">
        <f>ROUNDDOWN(E62*H62,0)</f>
        <v>93841</v>
      </c>
      <c r="M62" s="99"/>
    </row>
    <row r="63" spans="1:13" ht="22.5" customHeight="1" thickTop="1" thickBot="1">
      <c r="A63" s="274" t="s">
        <v>52</v>
      </c>
      <c r="B63" s="275"/>
      <c r="C63" s="276"/>
      <c r="D63" s="100"/>
      <c r="E63" s="101"/>
      <c r="F63" s="102"/>
      <c r="G63" s="103" t="s">
        <v>48</v>
      </c>
      <c r="H63" s="104"/>
      <c r="I63" s="103" t="s">
        <v>48</v>
      </c>
      <c r="J63" s="104"/>
      <c r="K63" s="105" t="s">
        <v>48</v>
      </c>
      <c r="L63" s="106">
        <f>SUM(L61:L62)</f>
        <v>1132252</v>
      </c>
      <c r="M63" s="107"/>
    </row>
    <row r="64" spans="1:13" ht="22.5" customHeight="1" thickTop="1">
      <c r="A64" s="108" t="s">
        <v>53</v>
      </c>
      <c r="B64" s="109"/>
      <c r="C64" s="110"/>
      <c r="D64" s="111"/>
      <c r="E64" s="112"/>
      <c r="F64" s="113"/>
      <c r="G64" s="112"/>
      <c r="H64" s="114"/>
      <c r="I64" s="112"/>
      <c r="J64" s="115"/>
      <c r="K64" s="116"/>
      <c r="L64" s="117">
        <f>E64*G64*K64</f>
        <v>0</v>
      </c>
      <c r="M64" s="118"/>
    </row>
    <row r="65" spans="1:13" ht="22.5" customHeight="1" thickBot="1">
      <c r="A65" s="119"/>
      <c r="B65" s="120"/>
      <c r="C65" s="120"/>
      <c r="D65" s="121"/>
      <c r="E65" s="81"/>
      <c r="F65" s="122"/>
      <c r="G65" s="81"/>
      <c r="H65" s="45"/>
      <c r="I65" s="81"/>
      <c r="J65" s="45"/>
      <c r="K65" s="123"/>
      <c r="L65" s="85">
        <f>E65*K65</f>
        <v>0</v>
      </c>
      <c r="M65" s="29"/>
    </row>
    <row r="66" spans="1:13" ht="22.5" customHeight="1" thickBot="1">
      <c r="A66" s="124"/>
      <c r="B66" s="125"/>
      <c r="C66" s="125"/>
      <c r="D66" s="126" t="s">
        <v>54</v>
      </c>
      <c r="E66" s="127"/>
      <c r="F66" s="193"/>
      <c r="G66" s="127"/>
      <c r="H66" s="128"/>
      <c r="I66" s="127"/>
      <c r="J66" s="128"/>
      <c r="K66" s="129"/>
      <c r="L66" s="130">
        <f>SUM(L64:L65)</f>
        <v>0</v>
      </c>
      <c r="M66" s="131"/>
    </row>
    <row r="67" spans="1:13" ht="22.5" customHeight="1" thickTop="1" thickBot="1">
      <c r="A67" s="277" t="s">
        <v>55</v>
      </c>
      <c r="B67" s="278"/>
      <c r="C67" s="278"/>
      <c r="D67" s="132"/>
      <c r="E67" s="44"/>
      <c r="F67" s="133"/>
      <c r="G67" s="44"/>
      <c r="H67" s="134"/>
      <c r="I67" s="44"/>
      <c r="J67" s="134"/>
      <c r="K67" s="135"/>
      <c r="L67" s="136">
        <f>L63-L66</f>
        <v>1132252</v>
      </c>
      <c r="M67" s="42"/>
    </row>
    <row r="68" spans="1:13" ht="11.25" customHeight="1">
      <c r="A68" s="137"/>
      <c r="B68" s="137"/>
      <c r="C68" s="137"/>
      <c r="K68" s="138"/>
      <c r="L68" s="84"/>
      <c r="M68" s="139"/>
    </row>
    <row r="69" spans="1:13" s="7" customFormat="1" ht="15" customHeight="1">
      <c r="A69" s="7" t="s">
        <v>56</v>
      </c>
      <c r="D69" s="231"/>
      <c r="E69" s="232"/>
      <c r="F69" s="232"/>
      <c r="G69" s="232"/>
      <c r="H69" s="232"/>
      <c r="I69" s="232"/>
      <c r="J69" s="232"/>
      <c r="K69" s="233"/>
      <c r="L69" s="233"/>
      <c r="M69" s="234"/>
    </row>
    <row r="70" spans="1:13" s="7" customFormat="1" ht="15" customHeight="1">
      <c r="D70" s="231"/>
      <c r="E70" s="235"/>
      <c r="F70" s="232"/>
      <c r="G70" s="235"/>
      <c r="H70" s="232"/>
      <c r="I70" s="235"/>
      <c r="J70" s="232"/>
      <c r="K70" s="236"/>
      <c r="L70" s="236"/>
      <c r="M70" s="234"/>
    </row>
    <row r="71" spans="1:13" s="7" customFormat="1" ht="15" customHeight="1">
      <c r="A71" s="7" t="s">
        <v>57</v>
      </c>
      <c r="C71" s="7" t="s">
        <v>89</v>
      </c>
      <c r="D71" s="231"/>
      <c r="E71" s="237"/>
      <c r="F71" s="140"/>
      <c r="G71" s="237"/>
      <c r="H71" s="140"/>
      <c r="I71" s="237"/>
      <c r="J71" s="140"/>
      <c r="K71" s="238"/>
      <c r="L71" s="238"/>
      <c r="M71" s="139"/>
    </row>
    <row r="72" spans="1:13" s="7" customFormat="1" ht="15" customHeight="1">
      <c r="D72" s="231"/>
      <c r="E72" s="237"/>
      <c r="F72" s="140"/>
      <c r="G72" s="237"/>
      <c r="H72" s="140"/>
      <c r="I72" s="237"/>
      <c r="J72" s="140"/>
      <c r="K72" s="238"/>
      <c r="L72" s="238"/>
      <c r="M72" s="139"/>
    </row>
    <row r="73" spans="1:13" s="7" customFormat="1" ht="17.25" customHeight="1">
      <c r="A73" s="239" t="s">
        <v>58</v>
      </c>
      <c r="B73" s="279" t="s">
        <v>59</v>
      </c>
      <c r="C73" s="280"/>
      <c r="D73" s="281" t="s">
        <v>60</v>
      </c>
      <c r="E73" s="281"/>
      <c r="F73" s="281"/>
      <c r="G73" s="281"/>
      <c r="H73" s="281"/>
      <c r="I73" s="281"/>
      <c r="J73" s="281"/>
      <c r="K73" s="281"/>
      <c r="L73" s="240" t="s">
        <v>61</v>
      </c>
    </row>
    <row r="74" spans="1:13" s="7" customFormat="1" ht="17.25" customHeight="1">
      <c r="A74" s="260" t="s">
        <v>90</v>
      </c>
      <c r="B74" s="282" t="s">
        <v>91</v>
      </c>
      <c r="C74" s="309"/>
      <c r="D74" s="259" t="s">
        <v>92</v>
      </c>
      <c r="E74" s="255"/>
      <c r="F74" s="256"/>
      <c r="G74" s="255"/>
      <c r="H74" s="256"/>
      <c r="I74" s="257"/>
      <c r="J74" s="257"/>
      <c r="K74" s="258"/>
      <c r="L74" s="254">
        <v>70000</v>
      </c>
    </row>
    <row r="75" spans="1:13" s="7" customFormat="1" ht="17.25" customHeight="1">
      <c r="A75" s="260" t="s">
        <v>93</v>
      </c>
      <c r="B75" s="310" t="s">
        <v>94</v>
      </c>
      <c r="C75" s="311"/>
      <c r="D75" s="261" t="s">
        <v>95</v>
      </c>
      <c r="E75" s="253"/>
      <c r="H75" s="244"/>
      <c r="L75" s="245">
        <v>13040</v>
      </c>
    </row>
    <row r="76" spans="1:13" s="7" customFormat="1" ht="17.25" customHeight="1">
      <c r="A76" s="260" t="s">
        <v>93</v>
      </c>
      <c r="B76" s="312" t="s">
        <v>96</v>
      </c>
      <c r="C76" s="313"/>
      <c r="D76" s="262" t="s">
        <v>97</v>
      </c>
      <c r="E76" s="253"/>
      <c r="H76" s="244"/>
      <c r="L76" s="245">
        <v>16960</v>
      </c>
    </row>
    <row r="77" spans="1:13" s="7" customFormat="1" ht="17.25" customHeight="1" thickBot="1">
      <c r="A77" s="246"/>
      <c r="B77" s="267"/>
      <c r="C77" s="268"/>
      <c r="D77" s="247"/>
      <c r="E77" s="248" t="s">
        <v>62</v>
      </c>
      <c r="F77" s="248"/>
      <c r="G77" s="249"/>
      <c r="H77" s="250"/>
      <c r="I77" s="250"/>
      <c r="J77" s="250"/>
      <c r="K77" s="250"/>
      <c r="L77" s="263">
        <f>SUM(L74:L76)</f>
        <v>100000</v>
      </c>
    </row>
    <row r="78" spans="1:13" s="7" customFormat="1" ht="17.25" customHeight="1" thickTop="1">
      <c r="A78" s="269" t="s">
        <v>63</v>
      </c>
      <c r="B78" s="270"/>
      <c r="C78" s="270"/>
      <c r="D78" s="270"/>
      <c r="E78" s="270"/>
      <c r="F78" s="270"/>
      <c r="G78" s="270"/>
      <c r="H78" s="270"/>
      <c r="I78" s="270"/>
      <c r="J78" s="270"/>
      <c r="K78" s="271"/>
      <c r="L78" s="264">
        <f>L77</f>
        <v>100000</v>
      </c>
    </row>
    <row r="79" spans="1:13" s="7" customFormat="1" ht="15" customHeight="1"/>
    <row r="94" s="1" customFormat="1"/>
  </sheetData>
  <mergeCells count="29">
    <mergeCell ref="I16:J16"/>
    <mergeCell ref="A17:A32"/>
    <mergeCell ref="B17:C32"/>
    <mergeCell ref="B43:C43"/>
    <mergeCell ref="B49:C49"/>
    <mergeCell ref="B16:C16"/>
    <mergeCell ref="E16:F16"/>
    <mergeCell ref="G16:H16"/>
    <mergeCell ref="A78:K78"/>
    <mergeCell ref="B75:C75"/>
    <mergeCell ref="B76:C76"/>
    <mergeCell ref="E59:F59"/>
    <mergeCell ref="A60:C60"/>
    <mergeCell ref="A61:C61"/>
    <mergeCell ref="A62:C62"/>
    <mergeCell ref="E62:F62"/>
    <mergeCell ref="A63:C63"/>
    <mergeCell ref="A33:A59"/>
    <mergeCell ref="B33:C33"/>
    <mergeCell ref="B39:C39"/>
    <mergeCell ref="B46:C46"/>
    <mergeCell ref="B52:C52"/>
    <mergeCell ref="B55:C55"/>
    <mergeCell ref="B59:C59"/>
    <mergeCell ref="A67:C67"/>
    <mergeCell ref="B73:C73"/>
    <mergeCell ref="D73:K73"/>
    <mergeCell ref="B74:C74"/>
    <mergeCell ref="B77:C77"/>
  </mergeCells>
  <phoneticPr fontId="3"/>
  <printOptions horizontalCentered="1"/>
  <pageMargins left="0.51181102362204722" right="0.43307086614173229" top="0.62992125984251968" bottom="0.59055118110236227" header="0.39370078740157483" footer="0.51181102362204722"/>
  <pageSetup paperSize="9" scale="53" firstPageNumber="21" fitToWidth="0" orientation="portrait" useFirstPageNumber="1" r:id="rId1"/>
  <headerFooter alignWithMargins="0"/>
  <rowBreaks count="1" manualBreakCount="1">
    <brk id="93" max="16383" man="1"/>
  </rowBreaks>
  <drawing r:id="rId2"/>
  <legacyDrawing r:id="rId3"/>
</worksheet>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文化庁</dc:creator>
  <cp:keywords/>
  <dc:description/>
  <cp:revision/>
  <dcterms:created xsi:type="dcterms:W3CDTF">2022-11-28T08:58:59Z</dcterms:created>
  <dcterms:modified xsi:type="dcterms:W3CDTF">2026-08-07T01:18:32Z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2026-05-08T10:49:21Z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c9dd155d-4348-4f70-80df-418e3442cdbc</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