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35" yWindow="45" windowWidth="13020" windowHeight="8415" tabRatio="653" activeTab="0"/>
  </bookViews>
  <sheets>
    <sheet name="予算表（劇映画）" sheetId="1" r:id="rId1"/>
    <sheet name="予算詳細（劇映画）" sheetId="2" r:id="rId2"/>
    <sheet name="予算表（アニメ）" sheetId="3" r:id="rId3"/>
    <sheet name="予算詳細（アニメ）" sheetId="4" r:id="rId4"/>
    <sheet name="消費税等仕入控除税額予算書" sheetId="5" r:id="rId5"/>
    <sheet name="資金調達計画表" sheetId="6" r:id="rId6"/>
    <sheet name="(記入例)消費税等仕入控除税額予算書 " sheetId="7" r:id="rId7"/>
    <sheet name=" (記入例)資金調達計画表" sheetId="8" r:id="rId8"/>
  </sheets>
  <definedNames>
    <definedName name="_xlfn.SUMIFS" hidden="1">#NAME?</definedName>
    <definedName name="_xlnm.Print_Area" localSheetId="7">' (記入例)資金調達計画表'!$A$1:$E$62</definedName>
    <definedName name="_xlnm.Print_Area" localSheetId="6">'(記入例)消費税等仕入控除税額予算書 '!$A$1:$G$43</definedName>
    <definedName name="_xlnm.Print_Area" localSheetId="5">'資金調達計画表'!$A$1:$E$62</definedName>
    <definedName name="_xlnm.Print_Area" localSheetId="3">'予算詳細（アニメ）'!$A$1:$L$262</definedName>
    <definedName name="_xlnm.Print_Area" localSheetId="1">'予算詳細（劇映画）'!$A$1:$L$404</definedName>
    <definedName name="_xlnm.Print_Area" localSheetId="2">'予算表（アニメ）'!$A$1:$G$52</definedName>
    <definedName name="_xlnm.Print_Area" localSheetId="0">'予算表（劇映画）'!$A$1:$G$62</definedName>
    <definedName name="Z_BFD8C034_1463_41F5_9BD5_8733F7879BFD_.wvu.PrintArea" localSheetId="1" hidden="1">'予算詳細（劇映画）'!$A$1:$L$404</definedName>
  </definedNames>
  <calcPr fullCalcOnLoad="1"/>
</workbook>
</file>

<file path=xl/sharedStrings.xml><?xml version="1.0" encoding="utf-8"?>
<sst xmlns="http://schemas.openxmlformats.org/spreadsheetml/2006/main" count="1325" uniqueCount="1029">
  <si>
    <t>保険費</t>
  </si>
  <si>
    <t>製作宣伝費</t>
  </si>
  <si>
    <t>原作権</t>
  </si>
  <si>
    <t>脚本</t>
  </si>
  <si>
    <t>資料調査</t>
  </si>
  <si>
    <t>脚本印刷</t>
  </si>
  <si>
    <t>脚本クリアランス</t>
  </si>
  <si>
    <t>脚本執筆経費</t>
  </si>
  <si>
    <t>プロデューサー経費</t>
  </si>
  <si>
    <t>監督</t>
  </si>
  <si>
    <t>監督助手</t>
  </si>
  <si>
    <t>監督経費</t>
  </si>
  <si>
    <t>助演キャスト</t>
  </si>
  <si>
    <t>その他キャスト</t>
  </si>
  <si>
    <t>助演キャスト諸経費</t>
  </si>
  <si>
    <t>アフレコ出演料</t>
  </si>
  <si>
    <t>スタント機材／経費</t>
  </si>
  <si>
    <t>スタンド・イン／吹き替え</t>
  </si>
  <si>
    <t>エキストラ経費</t>
  </si>
  <si>
    <t>製作担当</t>
  </si>
  <si>
    <t>助監督チーフ</t>
  </si>
  <si>
    <t>助監督セカンド他</t>
  </si>
  <si>
    <t>製作デスク</t>
  </si>
  <si>
    <t>製作進行</t>
  </si>
  <si>
    <t>製作経理</t>
  </si>
  <si>
    <t>美術監督</t>
  </si>
  <si>
    <t>美術助手</t>
  </si>
  <si>
    <t>照明助手セカンド他</t>
  </si>
  <si>
    <t>照明部応援</t>
  </si>
  <si>
    <t>照明消耗品／購入品</t>
  </si>
  <si>
    <t>照明機材レンタル</t>
  </si>
  <si>
    <t>特殊撮影／効果コーディネーター</t>
  </si>
  <si>
    <t>特殊撮影／効果人件費</t>
  </si>
  <si>
    <t>特殊撮影／効果製作費</t>
  </si>
  <si>
    <t>特殊撮影／効果消耗品／購入品</t>
  </si>
  <si>
    <t>特殊撮影／効果レンタル</t>
  </si>
  <si>
    <t>装飾担当</t>
  </si>
  <si>
    <t>装飾助手</t>
  </si>
  <si>
    <t>装飾部応援</t>
  </si>
  <si>
    <t>装飾品購入</t>
  </si>
  <si>
    <t>装飾品レンタル</t>
  </si>
  <si>
    <t>調教師／飼育係</t>
  </si>
  <si>
    <t>劇用動物購入</t>
  </si>
  <si>
    <t>劇用動物レンタル</t>
  </si>
  <si>
    <t>劇用動物運搬及び宿泊</t>
  </si>
  <si>
    <t>デザイナー及び衣裳担当</t>
  </si>
  <si>
    <t>完成保証料</t>
  </si>
  <si>
    <t>原作費</t>
  </si>
  <si>
    <t>脚本費</t>
  </si>
  <si>
    <t>プロデューサー費</t>
  </si>
  <si>
    <t>監督費</t>
  </si>
  <si>
    <t>メインキャスト費</t>
  </si>
  <si>
    <t>助演キャスト費</t>
  </si>
  <si>
    <t>スタント費</t>
  </si>
  <si>
    <t>エキストラ費</t>
  </si>
  <si>
    <t>製作スタッフ費</t>
  </si>
  <si>
    <t>美術人件費</t>
  </si>
  <si>
    <t>美術立て込み費</t>
  </si>
  <si>
    <t>特殊機材及び操演費</t>
  </si>
  <si>
    <t>撮影費</t>
  </si>
  <si>
    <t>現場録音費</t>
  </si>
  <si>
    <t>照明費</t>
  </si>
  <si>
    <t>装飾費</t>
  </si>
  <si>
    <t>劇用動物費</t>
  </si>
  <si>
    <t>衣裳費</t>
  </si>
  <si>
    <t>ヘアメイク費</t>
  </si>
  <si>
    <t>小道具費</t>
  </si>
  <si>
    <t>劇用アクション小道具費(劇用車等）</t>
  </si>
  <si>
    <t>フィルム／テープ及び現場現像費</t>
  </si>
  <si>
    <t>セカンドユニット費</t>
  </si>
  <si>
    <t>VFX費</t>
  </si>
  <si>
    <t>テスト費</t>
  </si>
  <si>
    <t>準備費</t>
  </si>
  <si>
    <t>ロケーション費</t>
  </si>
  <si>
    <t>車輛費</t>
  </si>
  <si>
    <t>ステージ費</t>
  </si>
  <si>
    <t>特殊撮影及び効果費</t>
  </si>
  <si>
    <t>編集費</t>
  </si>
  <si>
    <t>仕上録音費</t>
  </si>
  <si>
    <t>仕上現像費</t>
  </si>
  <si>
    <t>音楽費</t>
  </si>
  <si>
    <t>タイトル費</t>
  </si>
  <si>
    <t>一般管理費</t>
  </si>
  <si>
    <t>照明</t>
  </si>
  <si>
    <t>装飾</t>
  </si>
  <si>
    <t>衣裳</t>
  </si>
  <si>
    <t>小道具</t>
  </si>
  <si>
    <t>劇用車等</t>
  </si>
  <si>
    <t>フィルム／現像</t>
  </si>
  <si>
    <t>準備</t>
  </si>
  <si>
    <t>車輛</t>
  </si>
  <si>
    <t>VFX編集人件費</t>
  </si>
  <si>
    <t>ワイヤー消し</t>
  </si>
  <si>
    <t>ミニチュア製作スーパーバイザー</t>
  </si>
  <si>
    <t>ミニチュア製作</t>
  </si>
  <si>
    <t>機材／スタジオレンタル</t>
  </si>
  <si>
    <t>美術／装飾／小道具</t>
  </si>
  <si>
    <t>機材レンタル等</t>
  </si>
  <si>
    <t>スタジオレンタル等</t>
  </si>
  <si>
    <t>渡航／宿泊／交通</t>
  </si>
  <si>
    <t>食事</t>
  </si>
  <si>
    <t>高速／燃料／駐車</t>
  </si>
  <si>
    <t>通信</t>
  </si>
  <si>
    <t>備品／消耗品</t>
  </si>
  <si>
    <t>その他準備／ロケハン経費</t>
  </si>
  <si>
    <t>食事／打ち合わせ</t>
  </si>
  <si>
    <t>ロケセット使用（控室など含む）</t>
  </si>
  <si>
    <t>ロケ地設営（重機等）レンタル／購入</t>
  </si>
  <si>
    <t>現場／ロケセット警備等</t>
  </si>
  <si>
    <t>美術部応援</t>
  </si>
  <si>
    <t>組付大道具</t>
  </si>
  <si>
    <t>美術部経費</t>
  </si>
  <si>
    <t>セット建て込み費</t>
  </si>
  <si>
    <t>オープンセット建て込み費</t>
  </si>
  <si>
    <t>ロケセット加工費</t>
  </si>
  <si>
    <t>資材等購入品</t>
  </si>
  <si>
    <t>高所作業車等重機レンタル</t>
  </si>
  <si>
    <t>足場組み立て他経費(廃棄物処理費含む）</t>
  </si>
  <si>
    <t>特機担当</t>
  </si>
  <si>
    <t>特機スタッフ</t>
  </si>
  <si>
    <t>特機購入品</t>
  </si>
  <si>
    <t>特機レンタル</t>
  </si>
  <si>
    <t>紛失／破損</t>
  </si>
  <si>
    <t>撮影監督</t>
  </si>
  <si>
    <t>撮影助手セカンド</t>
  </si>
  <si>
    <t>撮影助手サード</t>
  </si>
  <si>
    <t>撮影助手フォース他</t>
  </si>
  <si>
    <t>撮影部応援</t>
  </si>
  <si>
    <t>撮影消耗品／購入品</t>
  </si>
  <si>
    <t>撮影機材レンタル</t>
  </si>
  <si>
    <t>録音技師</t>
  </si>
  <si>
    <t>録音助手セカンド他</t>
  </si>
  <si>
    <t>録音部応援</t>
  </si>
  <si>
    <t>録音消耗品／購入品</t>
  </si>
  <si>
    <t>録音機材レンタル</t>
  </si>
  <si>
    <t>照明技師</t>
  </si>
  <si>
    <t>照明助手チーフ</t>
  </si>
  <si>
    <t>音楽プロデューサー</t>
  </si>
  <si>
    <t>演奏料</t>
  </si>
  <si>
    <t>原盤使用料</t>
  </si>
  <si>
    <t>音楽著作権料</t>
  </si>
  <si>
    <t>音楽購入品</t>
  </si>
  <si>
    <t>音楽機材／楽器等レンタル</t>
  </si>
  <si>
    <t>音楽スタジオレンタル</t>
  </si>
  <si>
    <t>Dolby使用</t>
  </si>
  <si>
    <t>映倫審査</t>
  </si>
  <si>
    <t>銀行手数料</t>
  </si>
  <si>
    <t>法務</t>
  </si>
  <si>
    <t>税務</t>
  </si>
  <si>
    <t>事務諸経費</t>
  </si>
  <si>
    <t>製作保険</t>
  </si>
  <si>
    <t>E&amp;O保険</t>
  </si>
  <si>
    <t>購入品</t>
  </si>
  <si>
    <t>製作宣伝諸経費（食事／交通費等含む）</t>
  </si>
  <si>
    <t>日本円</t>
  </si>
  <si>
    <t>通貨A</t>
  </si>
  <si>
    <t>通貨B</t>
  </si>
  <si>
    <t>合計（円）</t>
  </si>
  <si>
    <t>円</t>
  </si>
  <si>
    <t>通貨単位</t>
  </si>
  <si>
    <t>円換算レート</t>
  </si>
  <si>
    <t>適用レートの詳細</t>
  </si>
  <si>
    <t>デザイナー及び衣裳助手</t>
  </si>
  <si>
    <t>衣裳助手</t>
  </si>
  <si>
    <t>害虫衣裳直し／製作</t>
  </si>
  <si>
    <t>衣裳購入</t>
  </si>
  <si>
    <t>衣裳レンタル</t>
  </si>
  <si>
    <t>ヘアメイク担当</t>
  </si>
  <si>
    <t>ヘアメイク助手</t>
  </si>
  <si>
    <t>刺青等ボディーメイク担当</t>
  </si>
  <si>
    <t>ヘアメイク部応援</t>
  </si>
  <si>
    <t>特殊メイク担当</t>
  </si>
  <si>
    <t>ヘアメイク購入品</t>
  </si>
  <si>
    <t>かつら等ヘアメイクレンタル</t>
  </si>
  <si>
    <t>小道具担当</t>
  </si>
  <si>
    <t>小道具助手</t>
  </si>
  <si>
    <t>銃器等取扱者</t>
  </si>
  <si>
    <t>消え物担当</t>
  </si>
  <si>
    <t>小道具製作</t>
  </si>
  <si>
    <t>小道具購入品</t>
  </si>
  <si>
    <t>小道具レンタル</t>
  </si>
  <si>
    <t>劇用車輛他コーディネーター／メカニック</t>
  </si>
  <si>
    <t>劇用車輛他購入</t>
  </si>
  <si>
    <t>劇用車輛他レンタル</t>
  </si>
  <si>
    <t>修繕／メンテナンス</t>
  </si>
  <si>
    <t>現場現像</t>
  </si>
  <si>
    <t>現場プリント</t>
  </si>
  <si>
    <t>テレシネ／ラッシュ作成</t>
  </si>
  <si>
    <t>現場現像購入品</t>
  </si>
  <si>
    <t>試写室等レンタル</t>
  </si>
  <si>
    <t>美術</t>
  </si>
  <si>
    <t>美術建て込み</t>
  </si>
  <si>
    <t>特機／操演</t>
  </si>
  <si>
    <t>撮影</t>
  </si>
  <si>
    <t>現場録音</t>
  </si>
  <si>
    <t>原作取得　渡航費</t>
  </si>
  <si>
    <t>原作取得経費</t>
  </si>
  <si>
    <t>監督　渡航費</t>
  </si>
  <si>
    <t>メインキャスト　渡航費</t>
  </si>
  <si>
    <t>脚本　渡航費</t>
  </si>
  <si>
    <t>助演キャスト　渡航費</t>
  </si>
  <si>
    <t>スタント　渡航費</t>
  </si>
  <si>
    <t>キャスティング経費（含む渡航費）</t>
  </si>
  <si>
    <t>メインキャスト経費(専属スタイリスト等。含む渡航費）</t>
  </si>
  <si>
    <t>編集　渡航費</t>
  </si>
  <si>
    <t>仕上録音　渡航費</t>
  </si>
  <si>
    <t>仕上現像　渡航費</t>
  </si>
  <si>
    <t>音楽　渡航費</t>
  </si>
  <si>
    <t>1002</t>
  </si>
  <si>
    <t>1079</t>
  </si>
  <si>
    <t>1080</t>
  </si>
  <si>
    <t>1000　小計</t>
  </si>
  <si>
    <t>1101</t>
  </si>
  <si>
    <t>1105</t>
  </si>
  <si>
    <t>1108</t>
  </si>
  <si>
    <t>1118</t>
  </si>
  <si>
    <t>1179</t>
  </si>
  <si>
    <t>1180</t>
  </si>
  <si>
    <t>製作備品購入／レンタル</t>
  </si>
  <si>
    <t>製作祈願／打ち上げ</t>
  </si>
  <si>
    <t>その他ロケーション経費</t>
  </si>
  <si>
    <t>ロケ車輛レンタル（月定）</t>
  </si>
  <si>
    <t>ロケ車輛レンタル（別車輛）</t>
  </si>
  <si>
    <t>その他車輛レンタル（レンタカー他）</t>
  </si>
  <si>
    <t>車輛修理／メンテナンス</t>
  </si>
  <si>
    <t>付帯設備レンタル（スタッフルーム等）</t>
  </si>
  <si>
    <t>電力</t>
  </si>
  <si>
    <t>空調設備等</t>
  </si>
  <si>
    <t>足場</t>
  </si>
  <si>
    <t>レンタル（セット照明機材等）</t>
  </si>
  <si>
    <t>廃棄物処理他経費</t>
  </si>
  <si>
    <t>編集担当</t>
  </si>
  <si>
    <t>編集助手</t>
  </si>
  <si>
    <t>ネガ編集</t>
  </si>
  <si>
    <t>編集購入品</t>
  </si>
  <si>
    <t>編集機材費レンタル</t>
  </si>
  <si>
    <t>編集スタジオレンタル</t>
  </si>
  <si>
    <t>仕上録音担当</t>
  </si>
  <si>
    <t>仕上録音助手</t>
  </si>
  <si>
    <t>リレコ担当及びスタジオ</t>
  </si>
  <si>
    <t>仕上録音購入品</t>
  </si>
  <si>
    <t>仕上録音機材レンタル</t>
  </si>
  <si>
    <t>仕上録音スタジオレンタル</t>
  </si>
  <si>
    <t>オフ・ライン編集</t>
  </si>
  <si>
    <t>オン・ライン編集</t>
  </si>
  <si>
    <t>０号／初号プリント</t>
  </si>
  <si>
    <t>購入品（テープ等）</t>
  </si>
  <si>
    <t>機材／試写室等レンタル</t>
  </si>
  <si>
    <t>2119</t>
  </si>
  <si>
    <t>2121</t>
  </si>
  <si>
    <t>2126</t>
  </si>
  <si>
    <t>2100　小計</t>
  </si>
  <si>
    <t>2301</t>
  </si>
  <si>
    <t>2302</t>
  </si>
  <si>
    <t>アート・ディレクター</t>
  </si>
  <si>
    <t>2303</t>
  </si>
  <si>
    <t>2307</t>
  </si>
  <si>
    <t>2311</t>
  </si>
  <si>
    <t>2340</t>
  </si>
  <si>
    <t>2300　小計</t>
  </si>
  <si>
    <t>2401</t>
  </si>
  <si>
    <t>2402</t>
  </si>
  <si>
    <t>2403</t>
  </si>
  <si>
    <t>2440</t>
  </si>
  <si>
    <t>2450</t>
  </si>
  <si>
    <t>2460</t>
  </si>
  <si>
    <t>2400　小計</t>
  </si>
  <si>
    <t>2601</t>
  </si>
  <si>
    <t>2602</t>
  </si>
  <si>
    <t>2640</t>
  </si>
  <si>
    <t>2650</t>
  </si>
  <si>
    <t>2685</t>
  </si>
  <si>
    <t>2600　小計</t>
  </si>
  <si>
    <t>2801</t>
  </si>
  <si>
    <t>2802</t>
  </si>
  <si>
    <t>2803</t>
  </si>
  <si>
    <t>2804</t>
  </si>
  <si>
    <t>2805</t>
  </si>
  <si>
    <t>2807</t>
  </si>
  <si>
    <t>2821</t>
  </si>
  <si>
    <t>ステディカム・オペレーター</t>
  </si>
  <si>
    <t>2823</t>
  </si>
  <si>
    <t>VE（ビデオ・エンジニア）</t>
  </si>
  <si>
    <t>2840</t>
  </si>
  <si>
    <t>2850</t>
  </si>
  <si>
    <t>2885</t>
  </si>
  <si>
    <t>2800　小計</t>
  </si>
  <si>
    <t>3001</t>
  </si>
  <si>
    <t>3002</t>
  </si>
  <si>
    <t>備考</t>
  </si>
  <si>
    <t>予備費</t>
  </si>
  <si>
    <t>項目＃</t>
  </si>
  <si>
    <t>アバブ・ザ・ライン計　（ABOVE-THE-LINE TOTAL）</t>
  </si>
  <si>
    <t>ポス・プロ計　（BELOW-THE-LINE POST PRODUCTION TOTAL）</t>
  </si>
  <si>
    <t>その他計　（BELOW-THE-LINE OTHER CHARGES TOTAL）</t>
  </si>
  <si>
    <t>許可申請／謝礼</t>
  </si>
  <si>
    <t>通信／運搬</t>
  </si>
  <si>
    <t>編集経費（食事／交通費等）</t>
  </si>
  <si>
    <t>仕上録音経費（食事／交通費含）</t>
  </si>
  <si>
    <t>仕上現像経費（食事／交通費等）</t>
  </si>
  <si>
    <t>音楽製作経費（食事／交通費等含）</t>
  </si>
  <si>
    <t>ポスト・プロダクション計　（BELOW-THE-LINE POST PRODUCTION TOTAL）</t>
  </si>
  <si>
    <t>総計</t>
  </si>
  <si>
    <t>プロデューサー　渡航費</t>
  </si>
  <si>
    <t>3950</t>
  </si>
  <si>
    <t>3985</t>
  </si>
  <si>
    <t>3900　小計</t>
  </si>
  <si>
    <t>4001</t>
  </si>
  <si>
    <t>4040</t>
  </si>
  <si>
    <t>4050</t>
  </si>
  <si>
    <t>4085</t>
  </si>
  <si>
    <t>4000　小計</t>
  </si>
  <si>
    <t>4201</t>
  </si>
  <si>
    <t>フィルム／テープ</t>
  </si>
  <si>
    <t>4218</t>
  </si>
  <si>
    <t>4219</t>
  </si>
  <si>
    <t>4220</t>
  </si>
  <si>
    <t>4240</t>
  </si>
  <si>
    <t>4250</t>
  </si>
  <si>
    <t>4200　小計</t>
  </si>
  <si>
    <t>4413</t>
  </si>
  <si>
    <t>4414</t>
  </si>
  <si>
    <t>キャスト</t>
  </si>
  <si>
    <t>4420</t>
  </si>
  <si>
    <t>4421</t>
  </si>
  <si>
    <t>プロダクション・スタッフ</t>
  </si>
  <si>
    <t>4423</t>
  </si>
  <si>
    <t>4424</t>
  </si>
  <si>
    <t>4426</t>
  </si>
  <si>
    <t>4428</t>
  </si>
  <si>
    <t>4430</t>
  </si>
  <si>
    <t>4431</t>
  </si>
  <si>
    <t>4434</t>
  </si>
  <si>
    <t>4437</t>
  </si>
  <si>
    <t>4438</t>
  </si>
  <si>
    <t>ヘアメイク</t>
  </si>
  <si>
    <t>4439</t>
  </si>
  <si>
    <t>4440</t>
  </si>
  <si>
    <t>4442</t>
  </si>
  <si>
    <t>4445</t>
  </si>
  <si>
    <t>VFX</t>
  </si>
  <si>
    <t>4448</t>
  </si>
  <si>
    <t>4450</t>
  </si>
  <si>
    <t>ロケーション</t>
  </si>
  <si>
    <t>4452</t>
  </si>
  <si>
    <t>4455</t>
  </si>
  <si>
    <t>1100　小計</t>
  </si>
  <si>
    <t>1201</t>
  </si>
  <si>
    <t>プロデューサー</t>
  </si>
  <si>
    <t>1203</t>
  </si>
  <si>
    <t>ラインプロデューサー</t>
  </si>
  <si>
    <t>1204</t>
  </si>
  <si>
    <t>アソシエイト・プロデューサー</t>
  </si>
  <si>
    <t>1221</t>
  </si>
  <si>
    <t>プロデューサー・アシスタント</t>
  </si>
  <si>
    <t>1279</t>
  </si>
  <si>
    <t>1280</t>
  </si>
  <si>
    <t>1200　小計</t>
  </si>
  <si>
    <t>1301</t>
  </si>
  <si>
    <t>1321</t>
  </si>
  <si>
    <t>1379</t>
  </si>
  <si>
    <t>1380</t>
  </si>
  <si>
    <t>1300　小計</t>
  </si>
  <si>
    <t>1401</t>
  </si>
  <si>
    <t>メインキャスト</t>
  </si>
  <si>
    <t>1420</t>
  </si>
  <si>
    <t>キャスティング・ディレクター</t>
  </si>
  <si>
    <t>1440</t>
  </si>
  <si>
    <t>1460</t>
  </si>
  <si>
    <t>1479</t>
  </si>
  <si>
    <t>1400　小計</t>
  </si>
  <si>
    <t>1501</t>
  </si>
  <si>
    <t>1502</t>
  </si>
  <si>
    <t>1540</t>
  </si>
  <si>
    <t>1563</t>
  </si>
  <si>
    <t>1579</t>
  </si>
  <si>
    <t>1500　小計</t>
  </si>
  <si>
    <t>1701</t>
  </si>
  <si>
    <t>スタント・コーディネーター</t>
  </si>
  <si>
    <t>1702</t>
  </si>
  <si>
    <t>スタントマン</t>
  </si>
  <si>
    <t>1740</t>
  </si>
  <si>
    <t>1779</t>
  </si>
  <si>
    <t>1700　小計</t>
  </si>
  <si>
    <t>2001</t>
  </si>
  <si>
    <t>エキストラ</t>
  </si>
  <si>
    <t>2003</t>
  </si>
  <si>
    <t>2020</t>
  </si>
  <si>
    <t>エキストラ・キャスティング</t>
  </si>
  <si>
    <t>2040</t>
  </si>
  <si>
    <t>2000　小計</t>
  </si>
  <si>
    <t>2101</t>
  </si>
  <si>
    <t>2102</t>
  </si>
  <si>
    <t>2103</t>
  </si>
  <si>
    <t>2111</t>
  </si>
  <si>
    <t>スクリプター</t>
  </si>
  <si>
    <t>2115</t>
  </si>
  <si>
    <t>ロケーション・マネージャー</t>
  </si>
  <si>
    <t>2118</t>
  </si>
  <si>
    <t>コーディネーター</t>
  </si>
  <si>
    <t>5200　小計</t>
  </si>
  <si>
    <t>5501</t>
  </si>
  <si>
    <t>ステージ・レンタル</t>
  </si>
  <si>
    <t>5511</t>
  </si>
  <si>
    <t>5521</t>
  </si>
  <si>
    <t>5522</t>
  </si>
  <si>
    <t>5524</t>
  </si>
  <si>
    <t>5550</t>
  </si>
  <si>
    <t>5560</t>
  </si>
  <si>
    <t>5500　小計</t>
  </si>
  <si>
    <t>6001</t>
  </si>
  <si>
    <t>6002</t>
  </si>
  <si>
    <t>6017</t>
  </si>
  <si>
    <t>6040</t>
  </si>
  <si>
    <t>6050</t>
  </si>
  <si>
    <t>6051</t>
  </si>
  <si>
    <t>6079</t>
  </si>
  <si>
    <t>6080</t>
  </si>
  <si>
    <t>6000　小計</t>
  </si>
  <si>
    <t>6201</t>
  </si>
  <si>
    <t>6202</t>
  </si>
  <si>
    <t>6205</t>
  </si>
  <si>
    <t>6208</t>
  </si>
  <si>
    <t>アフレコ・スタジオ</t>
  </si>
  <si>
    <t>6209</t>
  </si>
  <si>
    <t>M&amp;E</t>
  </si>
  <si>
    <t>6240</t>
  </si>
  <si>
    <t>6244</t>
  </si>
  <si>
    <t>サウンド・ネガ・フィルム</t>
  </si>
  <si>
    <t>6250</t>
  </si>
  <si>
    <t>6251</t>
  </si>
  <si>
    <t>6279</t>
  </si>
  <si>
    <t>6280</t>
  </si>
  <si>
    <t>6200　小計</t>
  </si>
  <si>
    <t>6421</t>
  </si>
  <si>
    <t>6422</t>
  </si>
  <si>
    <t>6425</t>
  </si>
  <si>
    <t>フィルム・レコーディング</t>
  </si>
  <si>
    <t>6428</t>
  </si>
  <si>
    <t>オプチカル</t>
  </si>
  <si>
    <t>6431</t>
  </si>
  <si>
    <t>3003</t>
  </si>
  <si>
    <t>3007</t>
  </si>
  <si>
    <t>3040</t>
  </si>
  <si>
    <t>3050</t>
  </si>
  <si>
    <t>3085</t>
  </si>
  <si>
    <t>3000　小計</t>
  </si>
  <si>
    <t>3101</t>
  </si>
  <si>
    <t>3102</t>
  </si>
  <si>
    <t>3103</t>
  </si>
  <si>
    <t>3107</t>
  </si>
  <si>
    <t>3140</t>
  </si>
  <si>
    <t>3150</t>
  </si>
  <si>
    <t>3185</t>
  </si>
  <si>
    <t>3100　小計</t>
  </si>
  <si>
    <t>3201</t>
  </si>
  <si>
    <t>3202</t>
  </si>
  <si>
    <t>3210</t>
  </si>
  <si>
    <t>3240</t>
  </si>
  <si>
    <t>3250</t>
  </si>
  <si>
    <t>3285</t>
  </si>
  <si>
    <t>3200　小計</t>
  </si>
  <si>
    <t>3401</t>
  </si>
  <si>
    <t>3402</t>
  </si>
  <si>
    <t>3407</t>
  </si>
  <si>
    <t>3440</t>
  </si>
  <si>
    <t>3450</t>
  </si>
  <si>
    <t>3485</t>
  </si>
  <si>
    <t>3400　小計</t>
  </si>
  <si>
    <t>3501</t>
  </si>
  <si>
    <t>3540</t>
  </si>
  <si>
    <t>3550</t>
  </si>
  <si>
    <t>3555</t>
  </si>
  <si>
    <t>3500　小計</t>
  </si>
  <si>
    <t>3701</t>
  </si>
  <si>
    <t>3702</t>
  </si>
  <si>
    <t>3704</t>
  </si>
  <si>
    <t>3710</t>
  </si>
  <si>
    <t>3712</t>
  </si>
  <si>
    <t>クリーニング</t>
  </si>
  <si>
    <t>3740</t>
  </si>
  <si>
    <t>3750</t>
  </si>
  <si>
    <t>3785</t>
  </si>
  <si>
    <t>3700　小計</t>
  </si>
  <si>
    <t>3801</t>
  </si>
  <si>
    <t>3802</t>
  </si>
  <si>
    <t>3805</t>
  </si>
  <si>
    <t>3807</t>
  </si>
  <si>
    <t>3821</t>
  </si>
  <si>
    <t>3840</t>
  </si>
  <si>
    <t>3850</t>
  </si>
  <si>
    <t>3885</t>
  </si>
  <si>
    <t>3800　小計</t>
  </si>
  <si>
    <t>3901</t>
  </si>
  <si>
    <t>3902</t>
  </si>
  <si>
    <t>3905</t>
  </si>
  <si>
    <t>3908</t>
  </si>
  <si>
    <t>3930</t>
  </si>
  <si>
    <t>3940</t>
  </si>
  <si>
    <t>スタジオレンタル</t>
  </si>
  <si>
    <t>4400　小計</t>
  </si>
  <si>
    <t>4501</t>
  </si>
  <si>
    <t>VFXスーパーバイザー</t>
  </si>
  <si>
    <t>4503</t>
  </si>
  <si>
    <t>4513</t>
  </si>
  <si>
    <t>モーション・コントロール</t>
  </si>
  <si>
    <t>4514</t>
  </si>
  <si>
    <t>モーション・キャプチャー</t>
  </si>
  <si>
    <t>4515</t>
  </si>
  <si>
    <t>4516</t>
  </si>
  <si>
    <t>テレシネ／スキャニング</t>
  </si>
  <si>
    <t>4517</t>
  </si>
  <si>
    <t>CGI/SGI</t>
  </si>
  <si>
    <t>4520</t>
  </si>
  <si>
    <t>4522</t>
  </si>
  <si>
    <t>4542</t>
  </si>
  <si>
    <t>グリーンバックレンタル</t>
  </si>
  <si>
    <t>4544</t>
  </si>
  <si>
    <t>テスト</t>
  </si>
  <si>
    <t>4550</t>
  </si>
  <si>
    <t>4500　小計</t>
  </si>
  <si>
    <t>4621</t>
  </si>
  <si>
    <t>スタッフ</t>
  </si>
  <si>
    <t>4623</t>
  </si>
  <si>
    <t>4651</t>
  </si>
  <si>
    <t>4655</t>
  </si>
  <si>
    <t>4657</t>
  </si>
  <si>
    <t>4658</t>
  </si>
  <si>
    <t>4661</t>
  </si>
  <si>
    <t>4600　小計</t>
  </si>
  <si>
    <t>4801</t>
  </si>
  <si>
    <t>4802</t>
  </si>
  <si>
    <t>4803</t>
  </si>
  <si>
    <t>4804</t>
  </si>
  <si>
    <t>4805</t>
  </si>
  <si>
    <t>4806</t>
  </si>
  <si>
    <t>4807</t>
  </si>
  <si>
    <t>4808</t>
  </si>
  <si>
    <t>4809</t>
  </si>
  <si>
    <t>4800　小計</t>
  </si>
  <si>
    <t>5001</t>
  </si>
  <si>
    <t>5011</t>
  </si>
  <si>
    <t>5018</t>
  </si>
  <si>
    <t>5020</t>
  </si>
  <si>
    <t>5021</t>
  </si>
  <si>
    <t>5022</t>
  </si>
  <si>
    <t>5025</t>
  </si>
  <si>
    <t>5028</t>
  </si>
  <si>
    <t>5031</t>
  </si>
  <si>
    <t>5051</t>
  </si>
  <si>
    <t>5000　小計</t>
  </si>
  <si>
    <t>5201</t>
  </si>
  <si>
    <t>5205</t>
  </si>
  <si>
    <t>5211</t>
  </si>
  <si>
    <t>5240</t>
  </si>
  <si>
    <t>5251</t>
  </si>
  <si>
    <t>6435</t>
  </si>
  <si>
    <t>インターポジティブ／ネガティブ</t>
  </si>
  <si>
    <t>6440</t>
  </si>
  <si>
    <t>6450</t>
  </si>
  <si>
    <t>6479</t>
  </si>
  <si>
    <t>6480</t>
  </si>
  <si>
    <t>6400　小計</t>
  </si>
  <si>
    <t>6601</t>
  </si>
  <si>
    <t>6605</t>
  </si>
  <si>
    <t>6606</t>
  </si>
  <si>
    <t>6610</t>
  </si>
  <si>
    <t>6614</t>
  </si>
  <si>
    <t>6640</t>
  </si>
  <si>
    <t>6650</t>
  </si>
  <si>
    <t>6651</t>
  </si>
  <si>
    <t>6679</t>
  </si>
  <si>
    <t>6680</t>
  </si>
  <si>
    <t>6600　小計</t>
  </si>
  <si>
    <t>6801</t>
  </si>
  <si>
    <t>タイトル・デザイン</t>
  </si>
  <si>
    <t>6802</t>
  </si>
  <si>
    <t>メイン＆エンド・タイトル</t>
  </si>
  <si>
    <t>6800　小計</t>
  </si>
  <si>
    <t>7005</t>
  </si>
  <si>
    <t>7007</t>
  </si>
  <si>
    <t>7014</t>
  </si>
  <si>
    <t>7019</t>
  </si>
  <si>
    <t>7025</t>
  </si>
  <si>
    <t>7080</t>
  </si>
  <si>
    <t>7000　小計</t>
  </si>
  <si>
    <t>7101</t>
  </si>
  <si>
    <t>7102</t>
  </si>
  <si>
    <t>7100　小計</t>
  </si>
  <si>
    <t>7501</t>
  </si>
  <si>
    <t>スチール</t>
  </si>
  <si>
    <t>7511</t>
  </si>
  <si>
    <t>メイキング</t>
  </si>
  <si>
    <t>7541</t>
  </si>
  <si>
    <t>7560</t>
  </si>
  <si>
    <t>7500　小計</t>
  </si>
  <si>
    <t>プロダクション計　（BELOW-THE-LINE PRODUCTION TOTAL）</t>
  </si>
  <si>
    <t>ビロー・ザ・ライン計　（BELOW-THE-LINE TOTAL)</t>
  </si>
  <si>
    <t>6900　小計</t>
  </si>
  <si>
    <t>字幕作成費</t>
  </si>
  <si>
    <t>字幕素材費</t>
  </si>
  <si>
    <t>音声制作費</t>
  </si>
  <si>
    <t>音声素材費</t>
  </si>
  <si>
    <t>バリアフリー字幕・音声制作費</t>
  </si>
  <si>
    <t>外国語字幕制作費（多言語化対応）</t>
  </si>
  <si>
    <t>6910　小計</t>
  </si>
  <si>
    <t>外国語字幕制作費</t>
  </si>
  <si>
    <t>外国語字幕制作費（多言語化対応）</t>
  </si>
  <si>
    <t>撮影助手チーフ又はオペレーター</t>
  </si>
  <si>
    <t>録音助手チーフ又はブーム・オペレーター</t>
  </si>
  <si>
    <t>作曲（又は音楽製作一式）</t>
  </si>
  <si>
    <t>【内訳】
旅費・交通費＝　　　　　　　円　　　　　　　　　　
宿泊日数＝　　　　日間，のべ　　　　　名，　　　　　　円
日当＝　　　　日間，のべ　　　　名，　　　　　　　円</t>
  </si>
  <si>
    <t>合計のうち
補助対象外
経費</t>
  </si>
  <si>
    <t>合計のうち
計上できない
経費</t>
  </si>
  <si>
    <t>対象経費計のうち、令和３年度に申請団体自らが支払うもの</t>
  </si>
  <si>
    <t>合計のうち、補助対象外経費</t>
  </si>
  <si>
    <t>合計のうち、計上できない経費</t>
  </si>
  <si>
    <t>補助対象経費計</t>
  </si>
  <si>
    <r>
      <rPr>
        <b/>
        <sz val="11"/>
        <color indexed="8"/>
        <rFont val="ＭＳ Ｐゴシック"/>
        <family val="3"/>
      </rPr>
      <t xml:space="preserve">総計
</t>
    </r>
    <r>
      <rPr>
        <sz val="11"/>
        <color indexed="8"/>
        <rFont val="ＭＳ Ｐゴシック"/>
        <family val="3"/>
      </rPr>
      <t>アバブ＆ビロー・ザ・ライン計　（Total Above &amp; Below-The-Line）</t>
    </r>
  </si>
  <si>
    <t>補助対象経費計</t>
  </si>
  <si>
    <t>⇒申請する補助金の額</t>
  </si>
  <si>
    <t>１.自己負担金の額</t>
  </si>
  <si>
    <t>音声ガイド制作費</t>
  </si>
  <si>
    <t>バリアフリー字幕制作費</t>
  </si>
  <si>
    <t>資金調達計画表</t>
  </si>
  <si>
    <t>団体名</t>
  </si>
  <si>
    <t>国</t>
  </si>
  <si>
    <t>区分</t>
  </si>
  <si>
    <t>内訳</t>
  </si>
  <si>
    <t>日本の出資内訳</t>
  </si>
  <si>
    <t>自己負担金</t>
  </si>
  <si>
    <t xml:space="preserve"> </t>
  </si>
  <si>
    <t>その他の出資等</t>
  </si>
  <si>
    <t>小計</t>
  </si>
  <si>
    <t>相手国１の出資内訳
(○○)</t>
  </si>
  <si>
    <t>相手国２の出資内訳
（○○）</t>
  </si>
  <si>
    <t>その他
（○○）</t>
  </si>
  <si>
    <t>自己負担金</t>
  </si>
  <si>
    <t>その他の出資額</t>
  </si>
  <si>
    <t>**,***,***</t>
  </si>
  <si>
    <t>株式会社○○○</t>
  </si>
  <si>
    <t>○○○株式会社</t>
  </si>
  <si>
    <t>○○○助成金（○○○財団）</t>
  </si>
  <si>
    <t>○○○株式会社（寄付金）</t>
  </si>
  <si>
    <t>○○○○○○○</t>
  </si>
  <si>
    <t>※免税事業者及び簡易課税事業者については、提出不要</t>
  </si>
  <si>
    <t>項 目</t>
  </si>
  <si>
    <t>内訳（単位：円）</t>
  </si>
  <si>
    <t>製作企画費</t>
  </si>
  <si>
    <t>スタッフ・キャスト費</t>
  </si>
  <si>
    <t>スタッフ人件費</t>
  </si>
  <si>
    <r>
      <rPr>
        <b/>
        <sz val="8"/>
        <rFont val="ＭＳ 明朝"/>
        <family val="1"/>
      </rPr>
      <t>（注１）</t>
    </r>
    <r>
      <rPr>
        <sz val="8"/>
        <rFont val="ＭＳ 明朝"/>
        <family val="1"/>
      </rPr>
      <t>*,***,***</t>
    </r>
  </si>
  <si>
    <t>*,***,***</t>
  </si>
  <si>
    <t>ロケハン費</t>
  </si>
  <si>
    <t>***,***</t>
  </si>
  <si>
    <t>準備費</t>
  </si>
  <si>
    <t>当該年度に申請者が支払う課税対象外経費計（Ｂ１）</t>
  </si>
  <si>
    <t>当該年度に申請者が支払う補助対象経費（記入シートより）（Ｂ２）</t>
  </si>
  <si>
    <t>申請者における当該年度消費税等仕入控除税額計（Ｂ３）
※{（Ｂ２）－（Ｂ１）}　×　１０／１１０</t>
  </si>
  <si>
    <t>申請できる経費（Ｂ４）
※　補助対象経費計（Ｂ２）　－　消費税等仕入控除税額計（Ｂ３）</t>
  </si>
  <si>
    <t>課税対象外経費について記載してください。</t>
  </si>
  <si>
    <r>
      <t>別紙　「消費税等仕入控除税額予算書」（</t>
    </r>
    <r>
      <rPr>
        <b/>
        <u val="single"/>
        <sz val="11"/>
        <rFont val="ＭＳ Ｐゴシック"/>
        <family val="3"/>
      </rPr>
      <t>課税事業者用</t>
    </r>
    <r>
      <rPr>
        <sz val="11"/>
        <rFont val="ＭＳ Ｐゴシック"/>
        <family val="3"/>
      </rPr>
      <t>）</t>
    </r>
  </si>
  <si>
    <t>金額（円）</t>
  </si>
  <si>
    <t>計（円）</t>
  </si>
  <si>
    <t>小計（円）</t>
  </si>
  <si>
    <t>申請者が令和３年４月１日～令和４年３月３１日に支払う補助対象経費のうち、</t>
  </si>
  <si>
    <t>当該年度に申請者が支払う課税対象外経費</t>
  </si>
  <si>
    <t>製作費</t>
  </si>
  <si>
    <t>＊課税事業者は別紙「消費税等仕入控除額予算書（課税事業者用）」も提出してください。</t>
  </si>
  <si>
    <t>＊消費税等仕入控除税額の取扱い</t>
  </si>
  <si>
    <t>ア　課税事業者</t>
  </si>
  <si>
    <t>イ　免税事業者及び簡易課税事業者</t>
  </si>
  <si>
    <t>○</t>
  </si>
  <si>
    <r>
      <t>３.補助対象経費のうち、当該年度に申請団体が支払う額　</t>
    </r>
    <r>
      <rPr>
        <sz val="8"/>
        <color indexed="8"/>
        <rFont val="ＭＳ Ｐゴシック"/>
        <family val="3"/>
      </rPr>
      <t>※消費税仕入れ控除税額を反映</t>
    </r>
  </si>
  <si>
    <t>団体名</t>
  </si>
  <si>
    <t>***,***,***</t>
  </si>
  <si>
    <t>外国語字幕制作費（多言語化対応）</t>
  </si>
  <si>
    <t>音声制作費</t>
  </si>
  <si>
    <t>バリアフリー字幕</t>
  </si>
  <si>
    <t>ポスプロ渡航費</t>
  </si>
  <si>
    <t>音響費</t>
  </si>
  <si>
    <t>制作渡航費</t>
  </si>
  <si>
    <t>CGI</t>
  </si>
  <si>
    <t>ストップ・モーション</t>
  </si>
  <si>
    <t>仕上費</t>
  </si>
  <si>
    <t>動画費</t>
  </si>
  <si>
    <t>原画費</t>
  </si>
  <si>
    <t>作画監督費</t>
  </si>
  <si>
    <t>演出費</t>
  </si>
  <si>
    <t>美術・設定費</t>
  </si>
  <si>
    <t>制作スタッフ</t>
  </si>
  <si>
    <t>キャスト費</t>
  </si>
  <si>
    <t>企画開発費</t>
  </si>
  <si>
    <t>補助対象経費計</t>
  </si>
  <si>
    <t>合計のうち、計上できない経費</t>
  </si>
  <si>
    <t>合計のうち、補助対象外経費</t>
  </si>
  <si>
    <t>合計（円）</t>
  </si>
  <si>
    <r>
      <t xml:space="preserve">総計
</t>
    </r>
    <r>
      <rPr>
        <sz val="11"/>
        <color indexed="8"/>
        <rFont val="ＭＳ Ｐゴシック"/>
        <family val="3"/>
      </rPr>
      <t>アバブ＆ビロー・ザ・ライン計（Total Above &amp; Below-The-Line）</t>
    </r>
  </si>
  <si>
    <t>475　小計</t>
  </si>
  <si>
    <t>製作宣伝諸経費（食事／交通費含）</t>
  </si>
  <si>
    <t>475-60</t>
  </si>
  <si>
    <t>475-41</t>
  </si>
  <si>
    <t>475-11</t>
  </si>
  <si>
    <t>475-01</t>
  </si>
  <si>
    <t>475　製作宣伝費</t>
  </si>
  <si>
    <t>471　小計</t>
  </si>
  <si>
    <t>471-02</t>
  </si>
  <si>
    <t>471-01</t>
  </si>
  <si>
    <t>471　保険費</t>
  </si>
  <si>
    <t>470　小計</t>
  </si>
  <si>
    <t>事務所経費</t>
  </si>
  <si>
    <t>470-80</t>
  </si>
  <si>
    <t>470-25</t>
  </si>
  <si>
    <t>470-19</t>
  </si>
  <si>
    <t>470-14</t>
  </si>
  <si>
    <t>470-07</t>
  </si>
  <si>
    <t>Dolby使用　</t>
  </si>
  <si>
    <t>470-05</t>
  </si>
  <si>
    <t>470　一般管理費</t>
  </si>
  <si>
    <t>371　小計</t>
  </si>
  <si>
    <t>外国語字幕制作費</t>
  </si>
  <si>
    <t>372-01</t>
  </si>
  <si>
    <t>372　外国語字幕制作費（多言語化対応）</t>
  </si>
  <si>
    <t>音声素材費</t>
  </si>
  <si>
    <t>371-04</t>
  </si>
  <si>
    <t>371-03</t>
  </si>
  <si>
    <t>字幕素材費</t>
  </si>
  <si>
    <t>371-02</t>
  </si>
  <si>
    <t>字幕作成費</t>
  </si>
  <si>
    <t>371-01</t>
  </si>
  <si>
    <t>371　バリアフリー字幕・音声制作費</t>
  </si>
  <si>
    <t>370　小計</t>
  </si>
  <si>
    <t>【内訳】
旅費・交通費＝　　　　　　　円　　　　　　　　　　
宿泊日数＝　　　　日間，のべ　　　　　名，　　　　　　円
日当＝　　　　日間，のべ　　　　名，　　　　　　　円</t>
  </si>
  <si>
    <t>ポスプロ渡航費</t>
  </si>
  <si>
    <t>370-79</t>
  </si>
  <si>
    <t>370　ポスプロ渡航費</t>
  </si>
  <si>
    <t>368　小計</t>
  </si>
  <si>
    <t>368-02</t>
  </si>
  <si>
    <t>368-01</t>
  </si>
  <si>
    <t>368　タイトル費</t>
  </si>
  <si>
    <t>366　小計</t>
  </si>
  <si>
    <t>音楽製作経費</t>
  </si>
  <si>
    <t>366-60</t>
  </si>
  <si>
    <t>366-51</t>
  </si>
  <si>
    <t>音楽機材／楽器等レンタル</t>
  </si>
  <si>
    <t>366-50</t>
  </si>
  <si>
    <t>366-40</t>
  </si>
  <si>
    <t>366-14</t>
  </si>
  <si>
    <t>原盤使用料</t>
  </si>
  <si>
    <t>366-10</t>
  </si>
  <si>
    <t>366-06</t>
  </si>
  <si>
    <t>366-05</t>
  </si>
  <si>
    <t>366-01</t>
  </si>
  <si>
    <t>366　音楽費</t>
  </si>
  <si>
    <t>364　小計</t>
  </si>
  <si>
    <t>仕上現像経費</t>
  </si>
  <si>
    <t>364-60</t>
  </si>
  <si>
    <t>364-50</t>
  </si>
  <si>
    <t>364-40</t>
  </si>
  <si>
    <t>364-35</t>
  </si>
  <si>
    <t>364-31</t>
  </si>
  <si>
    <t>364-28</t>
  </si>
  <si>
    <t>364-25</t>
  </si>
  <si>
    <t>オンライン編集</t>
  </si>
  <si>
    <t>364-22</t>
  </si>
  <si>
    <t>オフライン編集</t>
  </si>
  <si>
    <t>364-21</t>
  </si>
  <si>
    <t>364　仕上現像費</t>
  </si>
  <si>
    <t>363　小計</t>
  </si>
  <si>
    <t>仕上録音経費</t>
  </si>
  <si>
    <t>363-60</t>
  </si>
  <si>
    <t>仕上録音スタジオレンタル</t>
  </si>
  <si>
    <t>363-51</t>
  </si>
  <si>
    <t>仕上録音機材レンタル</t>
  </si>
  <si>
    <t>363-50</t>
  </si>
  <si>
    <t>サウンド・ネガフィルム</t>
  </si>
  <si>
    <t>363-44</t>
  </si>
  <si>
    <t>仕上録音購入品</t>
  </si>
  <si>
    <t>363-40</t>
  </si>
  <si>
    <t>363-09</t>
  </si>
  <si>
    <t>363-05</t>
  </si>
  <si>
    <t>仕上録音助手</t>
  </si>
  <si>
    <t>363-02</t>
  </si>
  <si>
    <t>仕上録音担当</t>
  </si>
  <si>
    <t>363-01</t>
  </si>
  <si>
    <t>363　仕上録音費</t>
  </si>
  <si>
    <t>362　小計</t>
  </si>
  <si>
    <t>ダビング/MA費</t>
  </si>
  <si>
    <t>362-20</t>
  </si>
  <si>
    <t>フォーリー</t>
  </si>
  <si>
    <t>362-18</t>
  </si>
  <si>
    <t>効果音</t>
  </si>
  <si>
    <t>362-15</t>
  </si>
  <si>
    <t>362-10</t>
  </si>
  <si>
    <t>音響助手</t>
  </si>
  <si>
    <t>362-02</t>
  </si>
  <si>
    <t>音響監督</t>
  </si>
  <si>
    <t>362-01</t>
  </si>
  <si>
    <t>362　音響費</t>
  </si>
  <si>
    <t>122　小計</t>
  </si>
  <si>
    <t>編集経費</t>
  </si>
  <si>
    <t>361-80</t>
  </si>
  <si>
    <t>機材費</t>
  </si>
  <si>
    <t>361-50</t>
  </si>
  <si>
    <t>361-40</t>
  </si>
  <si>
    <t>出力費</t>
  </si>
  <si>
    <t>361-20</t>
  </si>
  <si>
    <t>オフライン編集</t>
  </si>
  <si>
    <t>361-10</t>
  </si>
  <si>
    <t>361-02</t>
  </si>
  <si>
    <t>編集担当</t>
  </si>
  <si>
    <t>361-01</t>
  </si>
  <si>
    <t>361　編集費</t>
  </si>
  <si>
    <t>制作渡航費</t>
  </si>
  <si>
    <t>122-79</t>
  </si>
  <si>
    <t>122　制作渡航費</t>
  </si>
  <si>
    <t>121　小計</t>
  </si>
  <si>
    <t>121-80</t>
  </si>
  <si>
    <t>カットCG制作</t>
  </si>
  <si>
    <t>121-70</t>
  </si>
  <si>
    <t>アニメーター</t>
  </si>
  <si>
    <t>121-60</t>
  </si>
  <si>
    <t>121-50</t>
  </si>
  <si>
    <t>CG背景</t>
  </si>
  <si>
    <t>121-40</t>
  </si>
  <si>
    <t>レンダリング</t>
  </si>
  <si>
    <t>121-30</t>
  </si>
  <si>
    <t>ライティング（照明)</t>
  </si>
  <si>
    <t>121-20</t>
  </si>
  <si>
    <t>３Dモデリング</t>
  </si>
  <si>
    <t>121-05</t>
  </si>
  <si>
    <t>デザイナー</t>
  </si>
  <si>
    <t>121-04</t>
  </si>
  <si>
    <t>３Dディレクター</t>
  </si>
  <si>
    <t>121-03</t>
  </si>
  <si>
    <t>スペシャルエフェクトディレクター</t>
  </si>
  <si>
    <t>121-02</t>
  </si>
  <si>
    <t>CGIプロデューサー</t>
  </si>
  <si>
    <t>121-01</t>
  </si>
  <si>
    <t>121　CGI</t>
  </si>
  <si>
    <t>120　小計</t>
  </si>
  <si>
    <t>運営費</t>
  </si>
  <si>
    <t>120-81</t>
  </si>
  <si>
    <t>120-80</t>
  </si>
  <si>
    <t>スキャニングﾞ・調整</t>
  </si>
  <si>
    <t>120-70</t>
  </si>
  <si>
    <t>撮影材料費</t>
  </si>
  <si>
    <t>120-60</t>
  </si>
  <si>
    <t>データ変換</t>
  </si>
  <si>
    <t>120-50</t>
  </si>
  <si>
    <t>特殊撮影</t>
  </si>
  <si>
    <t>120-40</t>
  </si>
  <si>
    <t>特殊効果</t>
  </si>
  <si>
    <t>120-31</t>
  </si>
  <si>
    <t>テクスチャー</t>
  </si>
  <si>
    <t>120-30</t>
  </si>
  <si>
    <t>線取り</t>
  </si>
  <si>
    <t>120-20</t>
  </si>
  <si>
    <t>2Dコンポジット</t>
  </si>
  <si>
    <t>120-12</t>
  </si>
  <si>
    <t>テクニカルディレクター</t>
  </si>
  <si>
    <t>120-11</t>
  </si>
  <si>
    <t>120-10</t>
  </si>
  <si>
    <t>撮影監督</t>
  </si>
  <si>
    <t>120-01</t>
  </si>
  <si>
    <t>120　撮影</t>
  </si>
  <si>
    <t>119　小計</t>
  </si>
  <si>
    <t>材料</t>
  </si>
  <si>
    <t>119-10</t>
  </si>
  <si>
    <t>モデル・人形作成</t>
  </si>
  <si>
    <t>119-01</t>
  </si>
  <si>
    <t>119　ストップ・モーション</t>
  </si>
  <si>
    <t>118　小計</t>
  </si>
  <si>
    <t>特殊効果</t>
  </si>
  <si>
    <t>118-20</t>
  </si>
  <si>
    <t>彩色</t>
  </si>
  <si>
    <t>118-10</t>
  </si>
  <si>
    <t>T/P</t>
  </si>
  <si>
    <t>118-04</t>
  </si>
  <si>
    <t>クリンナップ</t>
  </si>
  <si>
    <t>118-03</t>
  </si>
  <si>
    <t>仕上げ検査</t>
  </si>
  <si>
    <t>118-02</t>
  </si>
  <si>
    <t>色指定・検査</t>
  </si>
  <si>
    <t>118-01</t>
  </si>
  <si>
    <t>118　仕上費</t>
  </si>
  <si>
    <t>117　小計</t>
  </si>
  <si>
    <t>動画検査補佐</t>
  </si>
  <si>
    <t>117-21</t>
  </si>
  <si>
    <t>動画検査</t>
  </si>
  <si>
    <t>117-20</t>
  </si>
  <si>
    <t>動画外注</t>
  </si>
  <si>
    <t>117-10</t>
  </si>
  <si>
    <t>動画</t>
  </si>
  <si>
    <t>117-01</t>
  </si>
  <si>
    <t>117　動画費</t>
  </si>
  <si>
    <t>116　小計</t>
  </si>
  <si>
    <t>第２原画</t>
  </si>
  <si>
    <t>116-20</t>
  </si>
  <si>
    <t>原画</t>
  </si>
  <si>
    <t>116-10</t>
  </si>
  <si>
    <t>２Dレイアウト／ラフ原画</t>
  </si>
  <si>
    <t>116-01</t>
  </si>
  <si>
    <t>116　原画費</t>
  </si>
  <si>
    <t>115　小計</t>
  </si>
  <si>
    <t>作画監督補佐</t>
  </si>
  <si>
    <t>115-05</t>
  </si>
  <si>
    <t>メカ作画監督</t>
  </si>
  <si>
    <t>115-04</t>
  </si>
  <si>
    <t>作画監督</t>
  </si>
  <si>
    <t>115-02</t>
  </si>
  <si>
    <t>総作画監督</t>
  </si>
  <si>
    <t>115-01</t>
  </si>
  <si>
    <t>115　作画監督費</t>
  </si>
  <si>
    <t>114　小計</t>
  </si>
  <si>
    <t>助監督</t>
  </si>
  <si>
    <t>114-20</t>
  </si>
  <si>
    <t>モーション絵コンテ</t>
  </si>
  <si>
    <t>114-11</t>
  </si>
  <si>
    <t>絵コンテ</t>
  </si>
  <si>
    <t>114-10</t>
  </si>
  <si>
    <t>演出</t>
  </si>
  <si>
    <t>114-01</t>
  </si>
  <si>
    <t>114　演出費</t>
  </si>
  <si>
    <t>113　小計</t>
  </si>
  <si>
    <t>113-80</t>
  </si>
  <si>
    <t>機材費</t>
  </si>
  <si>
    <t>113-60</t>
  </si>
  <si>
    <t>色彩設定</t>
  </si>
  <si>
    <t>113-50</t>
  </si>
  <si>
    <t>美術設定</t>
  </si>
  <si>
    <t>113-40</t>
  </si>
  <si>
    <t>サブメカ設定</t>
  </si>
  <si>
    <t>113-31</t>
  </si>
  <si>
    <t>メカ設定</t>
  </si>
  <si>
    <t>113-30</t>
  </si>
  <si>
    <t>サブキャラクター設定</t>
  </si>
  <si>
    <t>113-22</t>
  </si>
  <si>
    <t>メインキャラクター設定</t>
  </si>
  <si>
    <t>113-21</t>
  </si>
  <si>
    <t>キャラクター原案</t>
  </si>
  <si>
    <t>113-20</t>
  </si>
  <si>
    <t>背景設定</t>
  </si>
  <si>
    <t>113-15</t>
  </si>
  <si>
    <t>背景</t>
  </si>
  <si>
    <t>113-14</t>
  </si>
  <si>
    <t>美術ボード</t>
  </si>
  <si>
    <t>113-10</t>
  </si>
  <si>
    <t>美術補佐</t>
  </si>
  <si>
    <t>113-02</t>
  </si>
  <si>
    <t>美術監督</t>
  </si>
  <si>
    <t>113-01</t>
  </si>
  <si>
    <t>113　美術・設定費</t>
  </si>
  <si>
    <t>112　小計</t>
  </si>
  <si>
    <t>制作経理</t>
  </si>
  <si>
    <t>112-16</t>
  </si>
  <si>
    <t>制作事務</t>
  </si>
  <si>
    <t>112-15</t>
  </si>
  <si>
    <t>設定制作</t>
  </si>
  <si>
    <t>112-12</t>
  </si>
  <si>
    <t>文芸</t>
  </si>
  <si>
    <t>112-11</t>
  </si>
  <si>
    <t>制作進行</t>
  </si>
  <si>
    <t>112-21</t>
  </si>
  <si>
    <t>制作デスク</t>
  </si>
  <si>
    <t>112-19</t>
  </si>
  <si>
    <t>制作担当</t>
  </si>
  <si>
    <t>112-01</t>
  </si>
  <si>
    <t>112　制作スタッフ</t>
  </si>
  <si>
    <t>106　小計</t>
  </si>
  <si>
    <t>キャスト・キャスティング経費　（含む渡航費）</t>
  </si>
  <si>
    <t>106-40</t>
  </si>
  <si>
    <t>106-20</t>
  </si>
  <si>
    <t>106-11</t>
  </si>
  <si>
    <t>106-10</t>
  </si>
  <si>
    <t>106-01</t>
  </si>
  <si>
    <t>106　キャスト費</t>
  </si>
  <si>
    <t>105　小計</t>
  </si>
  <si>
    <t>105-80</t>
  </si>
  <si>
    <t>105-79</t>
  </si>
  <si>
    <t>105-08</t>
  </si>
  <si>
    <t>105-02</t>
  </si>
  <si>
    <t>総監督</t>
  </si>
  <si>
    <t>105-01</t>
  </si>
  <si>
    <t>105　監督費</t>
  </si>
  <si>
    <t>104　小計</t>
  </si>
  <si>
    <t>104-80</t>
  </si>
  <si>
    <t>104-79</t>
  </si>
  <si>
    <t>104-08</t>
  </si>
  <si>
    <t>104-04</t>
  </si>
  <si>
    <t>104-03</t>
  </si>
  <si>
    <t>104-02</t>
  </si>
  <si>
    <t>企画／製作／製作総指揮</t>
  </si>
  <si>
    <t>104-01</t>
  </si>
  <si>
    <t>104　プロデューサー費</t>
  </si>
  <si>
    <t>103　小計　</t>
  </si>
  <si>
    <t>103-80</t>
  </si>
  <si>
    <t>脚本　渡航費</t>
  </si>
  <si>
    <t>103-79</t>
  </si>
  <si>
    <t>103-18</t>
  </si>
  <si>
    <t>103-08</t>
  </si>
  <si>
    <t>103-05</t>
  </si>
  <si>
    <t>103-01</t>
  </si>
  <si>
    <t>103　　脚本費</t>
  </si>
  <si>
    <t>102　小計</t>
  </si>
  <si>
    <t>企画開発経費</t>
  </si>
  <si>
    <t>102-80</t>
  </si>
  <si>
    <t>企画開発　渡航費</t>
  </si>
  <si>
    <t>102-79</t>
  </si>
  <si>
    <t>102-01</t>
  </si>
  <si>
    <t>102　企画開発費</t>
  </si>
  <si>
    <t>101　小計</t>
  </si>
  <si>
    <t>101-02</t>
  </si>
  <si>
    <t>101-79</t>
  </si>
  <si>
    <t>101-01</t>
  </si>
  <si>
    <t>101　　原作費</t>
  </si>
  <si>
    <t>【内訳】
旅費・交通費＝　　　　　　　　　　
宿泊日数＝　　　　日間，のべ　　　　　名
日当＝　　　　日間，のべ　　　　名
車輛費＝　　　台，　　　　日間</t>
  </si>
  <si>
    <t>補助対象経費のうち、
令和３年度に申請団体自らが支払う経費</t>
  </si>
  <si>
    <t>補助対象経費</t>
  </si>
  <si>
    <t>合計のうち、
計上できない経費</t>
  </si>
  <si>
    <t>合計のうち、
補助対象外経費</t>
  </si>
  <si>
    <t>※課税事業者のみ　消費税等仕入控除税額計（Ｂ3）</t>
  </si>
  <si>
    <t>劇映画用</t>
  </si>
  <si>
    <t>アニメーション映画用</t>
  </si>
  <si>
    <t>予算表【劇映画用】</t>
  </si>
  <si>
    <t>予算表【アニメーション映画用】</t>
  </si>
  <si>
    <r>
      <rPr>
        <b/>
        <sz val="8"/>
        <rFont val="ＭＳ 明朝"/>
        <family val="1"/>
      </rPr>
      <t>（注２）</t>
    </r>
    <r>
      <rPr>
        <sz val="8"/>
        <rFont val="ＭＳ 明朝"/>
        <family val="1"/>
      </rPr>
      <t>*,***,***</t>
    </r>
  </si>
  <si>
    <r>
      <t>２.補助対象経費の1/5　</t>
    </r>
    <r>
      <rPr>
        <sz val="8"/>
        <color indexed="8"/>
        <rFont val="ＭＳ Ｐゴシック"/>
        <family val="3"/>
      </rPr>
      <t>※字幕、音声ガイド等への支出状況も反映(p.5参照）</t>
    </r>
  </si>
  <si>
    <t>補助対象経費計のうち、令和３年度に申請団体自らが支払う額</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</si>
</sst>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Red]\(#,##0.00\)"/>
    <numFmt numFmtId="178" formatCode="#,##0_);[Red]\(#,##0\)"/>
    <numFmt numFmtId="179" formatCode="#,##0;[Red]#,##0"/>
    <numFmt numFmtId="180" formatCode="#,##0,"/>
    <numFmt numFmtId="181" formatCode="\(#,##0\)"/>
  </numFmts>
  <fonts count="71">
    <font>
      <sz val="11"/>
      <color indexed="8"/>
      <name val="ＭＳ Ｐゴシック"/>
      <family val="3"/>
    </font>
    <font>
      <sz val="10"/>
      <color indexed="8"/>
      <name val="ＭＳ Ｐゴシック"/>
      <family val="3"/>
    </font>
    <font>
      <sz val="6"/>
      <name val="ＭＳ Ｐゴシック"/>
      <family val="3"/>
    </font>
    <font>
      <b/>
      <sz val="11"/>
      <color indexed="8"/>
      <name val="ＭＳ Ｐゴシック"/>
      <family val="3"/>
    </font>
    <font>
      <sz val="8"/>
      <color indexed="8"/>
      <name val="ＭＳ Ｐゴシック"/>
      <family val="3"/>
    </font>
    <font>
      <sz val="11"/>
      <name val="ＭＳ Ｐゴシック"/>
      <family val="3"/>
    </font>
    <font>
      <b/>
      <sz val="11"/>
      <name val="ＭＳ Ｐゴシック"/>
      <family val="3"/>
    </font>
    <font>
      <b/>
      <sz val="8"/>
      <color indexed="8"/>
      <name val="ＭＳ Ｐゴシック"/>
      <family val="3"/>
    </font>
    <font>
      <sz val="9"/>
      <color indexed="8"/>
      <name val="ＭＳ Ｐゴシック"/>
      <family val="3"/>
    </font>
    <font>
      <sz val="9"/>
      <name val="ＭＳ Ｐ明朝"/>
      <family val="1"/>
    </font>
    <font>
      <b/>
      <sz val="11"/>
      <name val="ＭＳ Ｐ明朝"/>
      <family val="1"/>
    </font>
    <font>
      <b/>
      <sz val="10.5"/>
      <name val="ＭＳ ゴシック"/>
      <family val="3"/>
    </font>
    <font>
      <sz val="11"/>
      <name val="ＭＳ Ｐ明朝"/>
      <family val="1"/>
    </font>
    <font>
      <sz val="8"/>
      <name val="ＭＳ Ｐ明朝"/>
      <family val="1"/>
    </font>
    <font>
      <sz val="8"/>
      <name val="ＭＳ Ｐゴシック"/>
      <family val="3"/>
    </font>
    <font>
      <sz val="8"/>
      <name val="ＭＳ 明朝"/>
      <family val="1"/>
    </font>
    <font>
      <sz val="10"/>
      <name val="ＭＳ 明朝"/>
      <family val="1"/>
    </font>
    <font>
      <b/>
      <sz val="8"/>
      <name val="ＭＳ 明朝"/>
      <family val="1"/>
    </font>
    <font>
      <sz val="10"/>
      <name val="ＭＳ Ｐゴシック"/>
      <family val="3"/>
    </font>
    <font>
      <b/>
      <u val="single"/>
      <sz val="11"/>
      <name val="ＭＳ ゴシック"/>
      <family val="3"/>
    </font>
    <font>
      <b/>
      <u val="single"/>
      <sz val="11"/>
      <name val="ＭＳ Ｐゴシック"/>
      <family val="3"/>
    </font>
    <font>
      <sz val="10"/>
      <color indexed="12"/>
      <name val="ＭＳ 明朝"/>
      <family val="1"/>
    </font>
    <font>
      <b/>
      <sz val="14"/>
      <color indexed="8"/>
      <name val="ＭＳ ゴシック"/>
      <family val="3"/>
    </font>
    <font>
      <b/>
      <sz val="14"/>
      <name val="ＭＳ ゴシック"/>
      <family val="3"/>
    </font>
    <font>
      <b/>
      <sz val="6"/>
      <color indexed="8"/>
      <name val="ＭＳ Ｐゴシック"/>
      <family val="3"/>
    </font>
    <font>
      <b/>
      <sz val="7"/>
      <color indexed="8"/>
      <name val="ＭＳ Ｐゴシック"/>
      <family val="3"/>
    </font>
    <font>
      <b/>
      <sz val="9"/>
      <color indexed="8"/>
      <name val="ＭＳ Ｐゴシック"/>
      <family val="3"/>
    </font>
    <font>
      <b/>
      <sz val="10"/>
      <color indexed="8"/>
      <name val="ＭＳ Ｐゴシック"/>
      <family val="3"/>
    </font>
    <font>
      <sz val="12"/>
      <color indexed="8"/>
      <name val="ＭＳ Ｐゴシック"/>
      <family val="3"/>
    </font>
    <font>
      <b/>
      <sz val="8"/>
      <name val="ＭＳ Ｐゴシック"/>
      <family val="3"/>
    </font>
    <font>
      <b/>
      <sz val="7"/>
      <name val="ＭＳ Ｐゴシック"/>
      <family val="3"/>
    </font>
    <font>
      <b/>
      <sz val="18"/>
      <color indexed="8"/>
      <name val="ＭＳ ゴシック"/>
      <family val="3"/>
    </font>
    <font>
      <b/>
      <sz val="22"/>
      <color indexed="8"/>
      <name val="ＭＳ ゴシック"/>
      <family val="3"/>
    </font>
    <font>
      <sz val="10"/>
      <color indexed="9"/>
      <name val="ＭＳ Ｐゴシック"/>
      <family val="3"/>
    </font>
    <font>
      <b/>
      <sz val="18"/>
      <color indexed="62"/>
      <name val="ＭＳ Ｐゴシック"/>
      <family val="3"/>
    </font>
    <font>
      <b/>
      <sz val="10"/>
      <color indexed="9"/>
      <name val="ＭＳ Ｐゴシック"/>
      <family val="3"/>
    </font>
    <font>
      <sz val="10"/>
      <color indexed="60"/>
      <name val="ＭＳ Ｐゴシック"/>
      <family val="3"/>
    </font>
    <font>
      <sz val="10"/>
      <color indexed="52"/>
      <name val="ＭＳ Ｐゴシック"/>
      <family val="3"/>
    </font>
    <font>
      <sz val="10"/>
      <color indexed="14"/>
      <name val="ＭＳ Ｐゴシック"/>
      <family val="3"/>
    </font>
    <font>
      <b/>
      <sz val="10"/>
      <color indexed="52"/>
      <name val="ＭＳ Ｐゴシック"/>
      <family val="3"/>
    </font>
    <font>
      <sz val="10"/>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0"/>
      <color indexed="63"/>
      <name val="ＭＳ Ｐゴシック"/>
      <family val="3"/>
    </font>
    <font>
      <i/>
      <sz val="10"/>
      <color indexed="23"/>
      <name val="ＭＳ Ｐゴシック"/>
      <family val="3"/>
    </font>
    <font>
      <sz val="10"/>
      <color indexed="62"/>
      <name val="ＭＳ Ｐゴシック"/>
      <family val="3"/>
    </font>
    <font>
      <sz val="10"/>
      <color indexed="17"/>
      <name val="ＭＳ Ｐゴシック"/>
      <family val="3"/>
    </font>
    <font>
      <sz val="10.5"/>
      <color indexed="8"/>
      <name val="ＭＳ Ｐゴシック"/>
      <family val="3"/>
    </font>
    <font>
      <b/>
      <sz val="10.5"/>
      <color indexed="8"/>
      <name val="ＭＳ Ｐゴシック"/>
      <family val="3"/>
    </font>
    <font>
      <b/>
      <sz val="10.5"/>
      <color indexed="8"/>
      <name val="ＭＳ ゴシック"/>
      <family val="3"/>
    </font>
    <font>
      <sz val="10.5"/>
      <color indexed="8"/>
      <name val="Times New Roman"/>
      <family val="1"/>
    </font>
    <font>
      <sz val="10"/>
      <color theme="1"/>
      <name val="Calibri"/>
      <family val="3"/>
    </font>
    <font>
      <sz val="10"/>
      <color theme="0"/>
      <name val="Calibri"/>
      <family val="3"/>
    </font>
    <font>
      <b/>
      <sz val="18"/>
      <color theme="3"/>
      <name val="Cambria"/>
      <family val="3"/>
    </font>
    <font>
      <b/>
      <sz val="10"/>
      <color theme="0"/>
      <name val="Calibri"/>
      <family val="3"/>
    </font>
    <font>
      <sz val="10"/>
      <color rgb="FF9C6500"/>
      <name val="Calibri"/>
      <family val="3"/>
    </font>
    <font>
      <sz val="10"/>
      <color rgb="FFFA7D00"/>
      <name val="Calibri"/>
      <family val="3"/>
    </font>
    <font>
      <sz val="10"/>
      <color rgb="FF9C0006"/>
      <name val="Calibri"/>
      <family val="3"/>
    </font>
    <font>
      <b/>
      <sz val="10"/>
      <color rgb="FFFA7D00"/>
      <name val="Calibri"/>
      <family val="3"/>
    </font>
    <font>
      <sz val="10"/>
      <color rgb="FFFF0000"/>
      <name val="Calibri"/>
      <family val="3"/>
    </font>
    <font>
      <b/>
      <sz val="15"/>
      <color theme="3"/>
      <name val="Calibri"/>
      <family val="3"/>
    </font>
    <font>
      <b/>
      <sz val="13"/>
      <color theme="3"/>
      <name val="Calibri"/>
      <family val="3"/>
    </font>
    <font>
      <b/>
      <sz val="11"/>
      <color theme="3"/>
      <name val="Calibri"/>
      <family val="3"/>
    </font>
    <font>
      <b/>
      <sz val="10"/>
      <color theme="1"/>
      <name val="Calibri"/>
      <family val="3"/>
    </font>
    <font>
      <b/>
      <sz val="10"/>
      <color rgb="FF3F3F3F"/>
      <name val="Calibri"/>
      <family val="3"/>
    </font>
    <font>
      <i/>
      <sz val="10"/>
      <color rgb="FF7F7F7F"/>
      <name val="Calibri"/>
      <family val="3"/>
    </font>
    <font>
      <sz val="10"/>
      <color rgb="FF3F3F76"/>
      <name val="Calibri"/>
      <family val="3"/>
    </font>
    <font>
      <sz val="10"/>
      <color rgb="FF006100"/>
      <name val="Calibri"/>
      <family val="3"/>
    </font>
    <font>
      <sz val="11"/>
      <color theme="1"/>
      <name val="ＭＳ Ｐゴシック"/>
      <family val="3"/>
    </font>
    <font>
      <b/>
      <sz val="11"/>
      <color theme="1"/>
      <name val="ＭＳ Ｐゴシック"/>
      <family val="3"/>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7"/>
        <bgColor indexed="64"/>
      </patternFill>
    </fill>
    <fill>
      <patternFill patternType="solid">
        <fgColor indexed="44"/>
        <bgColor indexed="64"/>
      </patternFill>
    </fill>
    <fill>
      <patternFill patternType="solid">
        <fgColor indexed="11"/>
        <bgColor indexed="64"/>
      </patternFill>
    </fill>
    <fill>
      <patternFill patternType="solid">
        <fgColor indexed="47"/>
        <bgColor indexed="64"/>
      </patternFill>
    </fill>
    <fill>
      <patternFill patternType="solid">
        <fgColor rgb="FF99CCFF"/>
        <bgColor indexed="64"/>
      </patternFill>
    </fill>
    <fill>
      <patternFill patternType="solid">
        <fgColor rgb="FF00CC00"/>
        <bgColor indexed="64"/>
      </patternFill>
    </fill>
    <fill>
      <patternFill patternType="solid">
        <fgColor indexed="9"/>
        <bgColor indexed="64"/>
      </patternFill>
    </fill>
    <fill>
      <patternFill patternType="solid">
        <fgColor theme="2"/>
        <bgColor indexed="64"/>
      </patternFill>
    </fill>
    <fill>
      <patternFill patternType="solid">
        <fgColor theme="0" tint="-0.3499799966812134"/>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top style="thin"/>
      <bottom style="thin"/>
    </border>
    <border>
      <left style="thin"/>
      <right/>
      <top style="thin"/>
      <bottom style="thin"/>
    </border>
    <border>
      <left/>
      <right style="thin"/>
      <top style="double"/>
      <bottom style="double"/>
    </border>
    <border>
      <left/>
      <right style="thin"/>
      <top style="thin"/>
      <bottom style="thin"/>
    </border>
    <border>
      <left/>
      <right/>
      <top style="double"/>
      <bottom style="double"/>
    </border>
    <border>
      <left/>
      <right/>
      <top style="double"/>
      <bottom style="thin"/>
    </border>
    <border diagonalUp="1">
      <left style="thin"/>
      <right style="thin"/>
      <top style="thin"/>
      <bottom style="thin"/>
      <diagonal style="thin"/>
    </border>
    <border>
      <left/>
      <right/>
      <top style="thin"/>
      <bottom style="double"/>
    </border>
    <border>
      <left/>
      <right style="thin"/>
      <top style="thin"/>
      <bottom style="double"/>
    </border>
    <border>
      <left style="thin"/>
      <right style="thin"/>
      <top style="double"/>
      <bottom style="double"/>
    </border>
    <border>
      <left/>
      <right style="thin"/>
      <top style="double"/>
      <bottom style="thin"/>
    </border>
    <border>
      <left style="thin"/>
      <right>
        <color indexed="63"/>
      </right>
      <top>
        <color indexed="63"/>
      </top>
      <bottom style="double"/>
    </border>
    <border>
      <left/>
      <right/>
      <top>
        <color indexed="63"/>
      </top>
      <bottom style="double"/>
    </border>
    <border>
      <left style="thin"/>
      <right/>
      <top>
        <color indexed="63"/>
      </top>
      <bottom style="thin"/>
    </border>
    <border>
      <left/>
      <right/>
      <top>
        <color indexed="63"/>
      </top>
      <bottom style="thin"/>
    </border>
    <border>
      <left style="thin"/>
      <right/>
      <top style="thin"/>
      <bottom style="double"/>
    </border>
    <border>
      <left style="thin"/>
      <right/>
      <top style="double"/>
      <bottom style="thin"/>
    </border>
    <border>
      <left style="thin"/>
      <right style="thin"/>
      <top style="thin"/>
      <bottom/>
    </border>
    <border>
      <left style="thin"/>
      <right style="thin"/>
      <top/>
      <bottom style="thin"/>
    </border>
    <border>
      <left style="thin"/>
      <right style="thin"/>
      <top style="medium"/>
      <bottom style="medium"/>
    </border>
    <border>
      <left style="thin"/>
      <right style="medium"/>
      <top style="medium"/>
      <bottom style="mediu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double"/>
    </border>
    <border>
      <left/>
      <right style="thin"/>
      <top>
        <color indexed="63"/>
      </top>
      <bottom style="thin"/>
    </border>
    <border>
      <left style="double"/>
      <right/>
      <top style="double"/>
      <bottom style="double"/>
    </border>
    <border>
      <left style="thin"/>
      <right style="double"/>
      <top style="double"/>
      <bottom style="double"/>
    </border>
    <border>
      <left style="double"/>
      <right style="thin"/>
      <top style="double"/>
      <bottom style="double"/>
    </border>
    <border>
      <left>
        <color indexed="63"/>
      </left>
      <right style="double"/>
      <top style="double"/>
      <bottom style="double"/>
    </border>
    <border>
      <left style="medium"/>
      <right style="medium"/>
      <top style="medium"/>
      <bottom style="medium"/>
    </border>
    <border>
      <left/>
      <right style="thin"/>
      <top style="thin"/>
      <bottom style="medium"/>
    </border>
    <border>
      <left style="thin"/>
      <right/>
      <top style="thin"/>
      <bottom/>
    </border>
    <border>
      <left style="thin"/>
      <right/>
      <top/>
      <bottom/>
    </border>
    <border>
      <left style="thin"/>
      <right style="thin"/>
      <top/>
      <bottom/>
    </border>
    <border>
      <left>
        <color indexed="63"/>
      </left>
      <right style="thin"/>
      <top>
        <color indexed="63"/>
      </top>
      <bottom>
        <color indexed="63"/>
      </bottom>
    </border>
    <border>
      <left>
        <color indexed="63"/>
      </left>
      <right>
        <color indexed="63"/>
      </right>
      <top style="medium"/>
      <bottom>
        <color indexed="63"/>
      </bottom>
    </border>
    <border>
      <left style="thin"/>
      <right/>
      <top style="double"/>
      <bottom style="double"/>
    </border>
    <border>
      <left style="thin"/>
      <right/>
      <top style="thin"/>
      <bottom style="medium"/>
    </border>
    <border>
      <left style="thin"/>
      <right style="thin"/>
      <top>
        <color indexed="63"/>
      </top>
      <bottom style="double"/>
    </border>
    <border>
      <left>
        <color indexed="63"/>
      </left>
      <right style="thin"/>
      <top>
        <color indexed="63"/>
      </top>
      <bottom style="double"/>
    </border>
    <border>
      <left style="medium"/>
      <right/>
      <top style="medium"/>
      <bottom style="medium"/>
    </border>
    <border>
      <left/>
      <right style="thin"/>
      <top style="medium"/>
      <bottom style="medium"/>
    </border>
    <border>
      <left style="medium"/>
      <right style="medium"/>
      <top style="medium"/>
      <bottom/>
    </border>
    <border>
      <left style="medium"/>
      <right style="medium"/>
      <top/>
      <bottom style="mediu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1" borderId="4" applyNumberFormat="0" applyAlignment="0" applyProtection="0"/>
    <xf numFmtId="0" fontId="5" fillId="0" borderId="0">
      <alignment vertical="center"/>
      <protection/>
    </xf>
    <xf numFmtId="0" fontId="68" fillId="32" borderId="0" applyNumberFormat="0" applyBorder="0" applyAlignment="0" applyProtection="0"/>
  </cellStyleXfs>
  <cellXfs count="493">
    <xf numFmtId="0" fontId="0" fillId="0" borderId="0" xfId="0" applyAlignment="1">
      <alignment vertical="center"/>
    </xf>
    <xf numFmtId="0" fontId="0" fillId="33" borderId="0" xfId="0" applyFill="1" applyAlignment="1">
      <alignment vertical="center"/>
    </xf>
    <xf numFmtId="0" fontId="3" fillId="33" borderId="0" xfId="0" applyFont="1" applyFill="1" applyAlignment="1">
      <alignment vertical="center"/>
    </xf>
    <xf numFmtId="0" fontId="0" fillId="33" borderId="0" xfId="0" applyFill="1" applyAlignment="1">
      <alignment horizontal="center" vertical="center"/>
    </xf>
    <xf numFmtId="0" fontId="0" fillId="33" borderId="0" xfId="0" applyFill="1" applyAlignment="1">
      <alignment horizontal="center" vertical="center" wrapText="1"/>
    </xf>
    <xf numFmtId="0" fontId="5" fillId="33" borderId="10" xfId="0" applyFont="1" applyFill="1" applyBorder="1" applyAlignment="1">
      <alignment vertical="center"/>
    </xf>
    <xf numFmtId="0" fontId="6" fillId="33" borderId="11" xfId="0" applyFont="1" applyFill="1" applyBorder="1" applyAlignment="1">
      <alignment vertical="center"/>
    </xf>
    <xf numFmtId="0" fontId="3" fillId="33" borderId="12" xfId="0" applyFont="1" applyFill="1" applyBorder="1" applyAlignment="1">
      <alignment vertical="center" shrinkToFit="1"/>
    </xf>
    <xf numFmtId="0" fontId="0" fillId="33" borderId="10" xfId="0" applyFill="1" applyBorder="1" applyAlignment="1">
      <alignment vertical="center" shrinkToFit="1"/>
    </xf>
    <xf numFmtId="0" fontId="6" fillId="34" borderId="13" xfId="0" applyFont="1" applyFill="1" applyBorder="1" applyAlignment="1">
      <alignment vertical="center"/>
    </xf>
    <xf numFmtId="0" fontId="6" fillId="35" borderId="13" xfId="0" applyFont="1" applyFill="1" applyBorder="1" applyAlignment="1">
      <alignment vertical="center"/>
    </xf>
    <xf numFmtId="49" fontId="0" fillId="33" borderId="12" xfId="0" applyNumberFormat="1" applyFill="1" applyBorder="1" applyAlignment="1">
      <alignment vertical="center"/>
    </xf>
    <xf numFmtId="0" fontId="5" fillId="33" borderId="14" xfId="0" applyFont="1" applyFill="1" applyBorder="1" applyAlignment="1">
      <alignment vertical="center"/>
    </xf>
    <xf numFmtId="0" fontId="0" fillId="33" borderId="0" xfId="0" applyFill="1" applyAlignment="1">
      <alignment vertical="center" shrinkToFit="1"/>
    </xf>
    <xf numFmtId="0" fontId="5" fillId="33" borderId="0" xfId="0" applyFont="1" applyFill="1" applyAlignment="1">
      <alignment vertical="center"/>
    </xf>
    <xf numFmtId="1" fontId="3" fillId="33" borderId="11" xfId="0" applyNumberFormat="1" applyFont="1" applyFill="1" applyBorder="1" applyAlignment="1">
      <alignment vertical="center"/>
    </xf>
    <xf numFmtId="1" fontId="0" fillId="33" borderId="10" xfId="0" applyNumberFormat="1" applyFill="1" applyBorder="1" applyAlignment="1">
      <alignment vertical="center"/>
    </xf>
    <xf numFmtId="1" fontId="3" fillId="34" borderId="15" xfId="0" applyNumberFormat="1" applyFont="1" applyFill="1" applyBorder="1" applyAlignment="1">
      <alignment vertical="center"/>
    </xf>
    <xf numFmtId="1" fontId="3" fillId="35" borderId="15" xfId="0" applyNumberFormat="1" applyFont="1" applyFill="1" applyBorder="1" applyAlignment="1">
      <alignment vertical="center"/>
    </xf>
    <xf numFmtId="1" fontId="0" fillId="33" borderId="11" xfId="0" applyNumberFormat="1" applyFill="1" applyBorder="1" applyAlignment="1">
      <alignment vertical="center"/>
    </xf>
    <xf numFmtId="1" fontId="0" fillId="33" borderId="0" xfId="0" applyNumberFormat="1" applyFill="1" applyAlignment="1">
      <alignment vertical="center"/>
    </xf>
    <xf numFmtId="0" fontId="4" fillId="0" borderId="10" xfId="0" applyFont="1" applyFill="1" applyBorder="1" applyAlignment="1" applyProtection="1">
      <alignment vertical="center" wrapText="1"/>
      <protection locked="0"/>
    </xf>
    <xf numFmtId="0" fontId="0" fillId="33" borderId="10" xfId="0" applyFill="1" applyBorder="1" applyAlignment="1" applyProtection="1">
      <alignment horizontal="center" vertical="center" wrapText="1"/>
      <protection/>
    </xf>
    <xf numFmtId="176" fontId="3" fillId="33" borderId="11" xfId="0" applyNumberFormat="1" applyFont="1" applyFill="1" applyBorder="1" applyAlignment="1">
      <alignment vertical="center" shrinkToFit="1"/>
    </xf>
    <xf numFmtId="178" fontId="3" fillId="33" borderId="11" xfId="0" applyNumberFormat="1" applyFont="1" applyFill="1" applyBorder="1" applyAlignment="1">
      <alignment vertical="center" shrinkToFit="1"/>
    </xf>
    <xf numFmtId="0" fontId="3" fillId="33" borderId="11" xfId="0" applyFont="1" applyFill="1" applyBorder="1" applyAlignment="1">
      <alignment vertical="center" shrinkToFit="1"/>
    </xf>
    <xf numFmtId="0" fontId="3" fillId="33" borderId="14" xfId="0" applyFont="1" applyFill="1" applyBorder="1" applyAlignment="1">
      <alignment vertical="center" shrinkToFit="1"/>
    </xf>
    <xf numFmtId="0" fontId="3" fillId="33" borderId="16" xfId="0" applyFont="1" applyFill="1" applyBorder="1" applyAlignment="1">
      <alignment vertical="center" shrinkToFit="1"/>
    </xf>
    <xf numFmtId="176" fontId="0" fillId="33" borderId="10" xfId="0" applyNumberFormat="1" applyFont="1" applyFill="1" applyBorder="1" applyAlignment="1">
      <alignment horizontal="center" vertical="center" shrinkToFit="1"/>
    </xf>
    <xf numFmtId="178" fontId="0" fillId="33" borderId="10" xfId="0" applyNumberFormat="1" applyFont="1" applyFill="1" applyBorder="1" applyAlignment="1">
      <alignment horizontal="center" vertical="center" shrinkToFit="1"/>
    </xf>
    <xf numFmtId="178" fontId="0" fillId="0" borderId="10" xfId="0" applyNumberFormat="1" applyFont="1" applyFill="1" applyBorder="1" applyAlignment="1" applyProtection="1">
      <alignment horizontal="center" vertical="center" shrinkToFit="1"/>
      <protection locked="0"/>
    </xf>
    <xf numFmtId="0" fontId="0" fillId="33" borderId="10" xfId="0" applyFont="1" applyFill="1" applyBorder="1" applyAlignment="1">
      <alignment horizontal="center" vertical="center" shrinkToFit="1"/>
    </xf>
    <xf numFmtId="176" fontId="0" fillId="33" borderId="17" xfId="0" applyNumberFormat="1" applyFont="1" applyFill="1" applyBorder="1" applyAlignment="1">
      <alignment vertical="center" shrinkToFit="1"/>
    </xf>
    <xf numFmtId="177" fontId="0" fillId="0" borderId="10" xfId="0" applyNumberFormat="1" applyFont="1" applyFill="1" applyBorder="1" applyAlignment="1" applyProtection="1">
      <alignment vertical="center" shrinkToFit="1"/>
      <protection locked="0"/>
    </xf>
    <xf numFmtId="178" fontId="0" fillId="33" borderId="17" xfId="0" applyNumberFormat="1" applyFont="1" applyFill="1" applyBorder="1" applyAlignment="1">
      <alignment vertical="center" shrinkToFit="1"/>
    </xf>
    <xf numFmtId="0" fontId="0" fillId="33" borderId="17" xfId="0" applyFont="1" applyFill="1" applyBorder="1" applyAlignment="1">
      <alignment vertical="center" shrinkToFit="1"/>
    </xf>
    <xf numFmtId="178" fontId="0" fillId="0" borderId="10" xfId="0" applyNumberFormat="1" applyFont="1" applyFill="1" applyBorder="1" applyAlignment="1" applyProtection="1">
      <alignment vertical="center" shrinkToFit="1"/>
      <protection locked="0"/>
    </xf>
    <xf numFmtId="176" fontId="0" fillId="0" borderId="10" xfId="0" applyNumberFormat="1" applyFont="1" applyFill="1" applyBorder="1" applyAlignment="1" applyProtection="1">
      <alignment vertical="center" shrinkToFit="1"/>
      <protection locked="0"/>
    </xf>
    <xf numFmtId="178" fontId="0" fillId="0" borderId="10" xfId="0" applyNumberFormat="1" applyFont="1" applyFill="1" applyBorder="1" applyAlignment="1" applyProtection="1">
      <alignment vertical="center" shrinkToFit="1"/>
      <protection locked="0"/>
    </xf>
    <xf numFmtId="178" fontId="0" fillId="33" borderId="10" xfId="0" applyNumberFormat="1" applyFont="1" applyFill="1" applyBorder="1" applyAlignment="1">
      <alignment vertical="center" shrinkToFit="1"/>
    </xf>
    <xf numFmtId="0" fontId="0" fillId="0" borderId="10" xfId="0" applyFont="1" applyFill="1" applyBorder="1" applyAlignment="1" applyProtection="1">
      <alignment vertical="center" shrinkToFit="1"/>
      <protection locked="0"/>
    </xf>
    <xf numFmtId="176" fontId="0" fillId="33" borderId="10" xfId="0" applyNumberFormat="1" applyFont="1" applyFill="1" applyBorder="1" applyAlignment="1">
      <alignment vertical="center" shrinkToFit="1"/>
    </xf>
    <xf numFmtId="0" fontId="0" fillId="33" borderId="11" xfId="0" applyFont="1" applyFill="1" applyBorder="1" applyAlignment="1">
      <alignment vertical="center" shrinkToFit="1"/>
    </xf>
    <xf numFmtId="0" fontId="0" fillId="33" borderId="14" xfId="0" applyFont="1" applyFill="1" applyBorder="1" applyAlignment="1">
      <alignment vertical="center" shrinkToFit="1"/>
    </xf>
    <xf numFmtId="0" fontId="0" fillId="33" borderId="10" xfId="0" applyFont="1" applyFill="1" applyBorder="1" applyAlignment="1">
      <alignment vertical="center" shrinkToFit="1"/>
    </xf>
    <xf numFmtId="0" fontId="0" fillId="33" borderId="18" xfId="0" applyFont="1" applyFill="1" applyBorder="1" applyAlignment="1">
      <alignment vertical="center" shrinkToFit="1"/>
    </xf>
    <xf numFmtId="0" fontId="0" fillId="33" borderId="19" xfId="0" applyFont="1" applyFill="1" applyBorder="1" applyAlignment="1">
      <alignment vertical="center" shrinkToFit="1"/>
    </xf>
    <xf numFmtId="176" fontId="3" fillId="34" borderId="20" xfId="0" applyNumberFormat="1" applyFont="1" applyFill="1" applyBorder="1" applyAlignment="1">
      <alignment vertical="center" shrinkToFit="1"/>
    </xf>
    <xf numFmtId="178" fontId="3" fillId="34" borderId="20" xfId="0" applyNumberFormat="1" applyFont="1" applyFill="1" applyBorder="1" applyAlignment="1">
      <alignment vertical="center" shrinkToFit="1"/>
    </xf>
    <xf numFmtId="176" fontId="3" fillId="35" borderId="20" xfId="0" applyNumberFormat="1" applyFont="1" applyFill="1" applyBorder="1" applyAlignment="1">
      <alignment vertical="center" shrinkToFit="1"/>
    </xf>
    <xf numFmtId="178" fontId="3" fillId="35" borderId="20" xfId="0" applyNumberFormat="1" applyFont="1" applyFill="1" applyBorder="1" applyAlignment="1">
      <alignment vertical="center" shrinkToFit="1"/>
    </xf>
    <xf numFmtId="0" fontId="0" fillId="33" borderId="16" xfId="0" applyFont="1" applyFill="1" applyBorder="1" applyAlignment="1">
      <alignment vertical="center" shrinkToFit="1"/>
    </xf>
    <xf numFmtId="0" fontId="0" fillId="33" borderId="21" xfId="0" applyFont="1" applyFill="1" applyBorder="1" applyAlignment="1">
      <alignment vertical="center" shrinkToFit="1"/>
    </xf>
    <xf numFmtId="176" fontId="0" fillId="36" borderId="10" xfId="0" applyNumberFormat="1" applyFont="1" applyFill="1" applyBorder="1" applyAlignment="1" applyProtection="1">
      <alignment vertical="center" shrinkToFit="1"/>
      <protection locked="0"/>
    </xf>
    <xf numFmtId="178" fontId="0" fillId="36" borderId="10" xfId="0" applyNumberFormat="1" applyFont="1" applyFill="1" applyBorder="1" applyAlignment="1" applyProtection="1">
      <alignment vertical="center" shrinkToFit="1"/>
      <protection locked="0"/>
    </xf>
    <xf numFmtId="176" fontId="0" fillId="34" borderId="10" xfId="0" applyNumberFormat="1" applyFont="1" applyFill="1" applyBorder="1" applyAlignment="1">
      <alignment vertical="center" shrinkToFit="1"/>
    </xf>
    <xf numFmtId="178" fontId="0" fillId="34" borderId="10" xfId="0" applyNumberFormat="1" applyFont="1" applyFill="1" applyBorder="1" applyAlignment="1">
      <alignment vertical="center" shrinkToFit="1"/>
    </xf>
    <xf numFmtId="176" fontId="0" fillId="35" borderId="10" xfId="0" applyNumberFormat="1" applyFont="1" applyFill="1" applyBorder="1" applyAlignment="1">
      <alignment vertical="center" shrinkToFit="1"/>
    </xf>
    <xf numFmtId="178" fontId="0" fillId="35" borderId="10" xfId="0" applyNumberFormat="1" applyFont="1" applyFill="1" applyBorder="1" applyAlignment="1">
      <alignment vertical="center" shrinkToFit="1"/>
    </xf>
    <xf numFmtId="176" fontId="0" fillId="33" borderId="0" xfId="0" applyNumberFormat="1" applyFont="1" applyFill="1" applyAlignment="1">
      <alignment vertical="center" shrinkToFit="1"/>
    </xf>
    <xf numFmtId="178" fontId="0" fillId="33" borderId="0" xfId="0" applyNumberFormat="1" applyFont="1" applyFill="1" applyAlignment="1">
      <alignment vertical="center" shrinkToFit="1"/>
    </xf>
    <xf numFmtId="0" fontId="0" fillId="33" borderId="0" xfId="0" applyFont="1" applyFill="1" applyAlignment="1">
      <alignment vertical="center" shrinkToFit="1"/>
    </xf>
    <xf numFmtId="0" fontId="0" fillId="0" borderId="10" xfId="0" applyFill="1" applyBorder="1" applyAlignment="1" applyProtection="1">
      <alignment vertical="center" wrapText="1"/>
      <protection locked="0"/>
    </xf>
    <xf numFmtId="0" fontId="3" fillId="0" borderId="10" xfId="0" applyFont="1" applyFill="1" applyBorder="1" applyAlignment="1" applyProtection="1">
      <alignment vertical="center" wrapText="1"/>
      <protection locked="0"/>
    </xf>
    <xf numFmtId="0" fontId="0" fillId="33" borderId="0" xfId="0" applyFill="1" applyAlignment="1" applyProtection="1">
      <alignment vertical="center" wrapText="1"/>
      <protection locked="0"/>
    </xf>
    <xf numFmtId="176" fontId="0" fillId="0" borderId="10" xfId="0" applyNumberFormat="1" applyFill="1" applyBorder="1" applyAlignment="1" applyProtection="1">
      <alignment vertical="center" shrinkToFit="1"/>
      <protection locked="0"/>
    </xf>
    <xf numFmtId="176" fontId="0" fillId="31" borderId="10" xfId="0" applyNumberFormat="1" applyFont="1" applyFill="1" applyBorder="1" applyAlignment="1" applyProtection="1">
      <alignment vertical="center" shrinkToFit="1"/>
      <protection locked="0"/>
    </xf>
    <xf numFmtId="178" fontId="0" fillId="31" borderId="10" xfId="0" applyNumberFormat="1" applyFont="1" applyFill="1" applyBorder="1" applyAlignment="1" applyProtection="1">
      <alignment vertical="center" shrinkToFit="1"/>
      <protection locked="0"/>
    </xf>
    <xf numFmtId="0" fontId="69" fillId="33" borderId="10" xfId="0" applyFont="1" applyFill="1" applyBorder="1" applyAlignment="1">
      <alignment vertical="center" shrinkToFit="1"/>
    </xf>
    <xf numFmtId="1" fontId="69" fillId="33" borderId="10" xfId="0" applyNumberFormat="1" applyFont="1" applyFill="1" applyBorder="1" applyAlignment="1">
      <alignment horizontal="left" vertical="center"/>
    </xf>
    <xf numFmtId="0" fontId="69" fillId="33" borderId="10" xfId="0" applyFont="1" applyFill="1" applyBorder="1" applyAlignment="1">
      <alignment vertical="center"/>
    </xf>
    <xf numFmtId="176" fontId="69" fillId="0" borderId="10" xfId="0" applyNumberFormat="1" applyFont="1" applyFill="1" applyBorder="1" applyAlignment="1" applyProtection="1">
      <alignment vertical="center" shrinkToFit="1"/>
      <protection locked="0"/>
    </xf>
    <xf numFmtId="178" fontId="69" fillId="0" borderId="10" xfId="0" applyNumberFormat="1" applyFont="1" applyFill="1" applyBorder="1" applyAlignment="1" applyProtection="1">
      <alignment vertical="center" shrinkToFit="1"/>
      <protection locked="0"/>
    </xf>
    <xf numFmtId="178" fontId="69" fillId="33" borderId="10" xfId="0" applyNumberFormat="1" applyFont="1" applyFill="1" applyBorder="1" applyAlignment="1">
      <alignment vertical="center" shrinkToFit="1"/>
    </xf>
    <xf numFmtId="0" fontId="69" fillId="0" borderId="10" xfId="0" applyFont="1" applyFill="1" applyBorder="1" applyAlignment="1" applyProtection="1">
      <alignment vertical="center" shrinkToFit="1"/>
      <protection locked="0"/>
    </xf>
    <xf numFmtId="0" fontId="69" fillId="33" borderId="12" xfId="0" applyFont="1" applyFill="1" applyBorder="1" applyAlignment="1">
      <alignment vertical="center"/>
    </xf>
    <xf numFmtId="0" fontId="69" fillId="33" borderId="11" xfId="0" applyFont="1" applyFill="1" applyBorder="1" applyAlignment="1">
      <alignment vertical="center"/>
    </xf>
    <xf numFmtId="176" fontId="69" fillId="33" borderId="10" xfId="0" applyNumberFormat="1" applyFont="1" applyFill="1" applyBorder="1" applyAlignment="1">
      <alignment vertical="center" shrinkToFit="1"/>
    </xf>
    <xf numFmtId="0" fontId="69" fillId="33" borderId="22" xfId="0" applyFont="1" applyFill="1" applyBorder="1" applyAlignment="1">
      <alignment vertical="center"/>
    </xf>
    <xf numFmtId="0" fontId="69" fillId="33" borderId="23" xfId="0" applyFont="1" applyFill="1" applyBorder="1" applyAlignment="1">
      <alignment vertical="center"/>
    </xf>
    <xf numFmtId="0" fontId="69" fillId="33" borderId="23" xfId="0" applyFont="1" applyFill="1" applyBorder="1" applyAlignment="1">
      <alignment vertical="center" shrinkToFit="1"/>
    </xf>
    <xf numFmtId="0" fontId="70" fillId="33" borderId="24" xfId="0" applyFont="1" applyFill="1" applyBorder="1" applyAlignment="1">
      <alignment vertical="center" shrinkToFit="1"/>
    </xf>
    <xf numFmtId="0" fontId="70" fillId="33" borderId="25" xfId="0" applyFont="1" applyFill="1" applyBorder="1" applyAlignment="1">
      <alignment vertical="center"/>
    </xf>
    <xf numFmtId="176" fontId="70" fillId="33" borderId="25" xfId="0" applyNumberFormat="1" applyFont="1" applyFill="1" applyBorder="1" applyAlignment="1">
      <alignment vertical="center" shrinkToFit="1"/>
    </xf>
    <xf numFmtId="178" fontId="70" fillId="33" borderId="25" xfId="0" applyNumberFormat="1" applyFont="1" applyFill="1" applyBorder="1" applyAlignment="1">
      <alignment vertical="center" shrinkToFit="1"/>
    </xf>
    <xf numFmtId="0" fontId="70" fillId="33" borderId="25" xfId="0" applyFont="1" applyFill="1" applyBorder="1" applyAlignment="1">
      <alignment vertical="center" shrinkToFit="1"/>
    </xf>
    <xf numFmtId="0" fontId="69" fillId="33" borderId="12" xfId="0" applyFont="1" applyFill="1" applyBorder="1" applyAlignment="1">
      <alignment vertical="center" shrinkToFit="1"/>
    </xf>
    <xf numFmtId="1" fontId="6" fillId="33" borderId="25" xfId="0" applyNumberFormat="1" applyFont="1" applyFill="1" applyBorder="1" applyAlignment="1">
      <alignment vertical="center"/>
    </xf>
    <xf numFmtId="1" fontId="5" fillId="33" borderId="10" xfId="0" applyNumberFormat="1" applyFont="1" applyFill="1" applyBorder="1" applyAlignment="1">
      <alignment horizontal="left" vertical="center"/>
    </xf>
    <xf numFmtId="0" fontId="5" fillId="33" borderId="11" xfId="0" applyFont="1" applyFill="1" applyBorder="1" applyAlignment="1">
      <alignment vertical="center"/>
    </xf>
    <xf numFmtId="0" fontId="69" fillId="33" borderId="24" xfId="0" applyFont="1" applyFill="1" applyBorder="1" applyAlignment="1">
      <alignment vertical="center"/>
    </xf>
    <xf numFmtId="0" fontId="69" fillId="33" borderId="25" xfId="0" applyFont="1" applyFill="1" applyBorder="1" applyAlignment="1">
      <alignment vertical="center"/>
    </xf>
    <xf numFmtId="0" fontId="69" fillId="33" borderId="25" xfId="0" applyFont="1" applyFill="1" applyBorder="1" applyAlignment="1">
      <alignment vertical="center" shrinkToFit="1"/>
    </xf>
    <xf numFmtId="0" fontId="0" fillId="33" borderId="10" xfId="0" applyFont="1" applyFill="1" applyBorder="1" applyAlignment="1">
      <alignment horizontal="center" vertical="center" wrapText="1" shrinkToFit="1"/>
    </xf>
    <xf numFmtId="0" fontId="0" fillId="0" borderId="0" xfId="0" applyFill="1" applyAlignment="1">
      <alignment vertical="center"/>
    </xf>
    <xf numFmtId="0" fontId="0" fillId="33" borderId="12" xfId="0" applyFill="1" applyBorder="1" applyAlignment="1">
      <alignment vertical="center"/>
    </xf>
    <xf numFmtId="0" fontId="0" fillId="33" borderId="11" xfId="0" applyFill="1" applyBorder="1" applyAlignment="1">
      <alignment vertical="center"/>
    </xf>
    <xf numFmtId="0" fontId="0" fillId="33" borderId="14" xfId="0" applyFill="1" applyBorder="1" applyAlignment="1">
      <alignment vertical="center"/>
    </xf>
    <xf numFmtId="0" fontId="0" fillId="33" borderId="26" xfId="0" applyFill="1" applyBorder="1" applyAlignment="1">
      <alignment vertical="center"/>
    </xf>
    <xf numFmtId="0" fontId="0" fillId="33" borderId="18" xfId="0" applyFill="1" applyBorder="1" applyAlignment="1">
      <alignment vertical="center"/>
    </xf>
    <xf numFmtId="0" fontId="0" fillId="0" borderId="0" xfId="0" applyFill="1" applyAlignment="1" applyProtection="1">
      <alignment vertical="center"/>
      <protection/>
    </xf>
    <xf numFmtId="178" fontId="0" fillId="0" borderId="0" xfId="0" applyNumberFormat="1" applyFill="1" applyAlignment="1" applyProtection="1">
      <alignment vertical="center" shrinkToFit="1"/>
      <protection/>
    </xf>
    <xf numFmtId="0" fontId="0" fillId="0" borderId="27" xfId="0" applyFill="1" applyBorder="1" applyAlignment="1" applyProtection="1">
      <alignment vertical="center"/>
      <protection/>
    </xf>
    <xf numFmtId="0" fontId="0" fillId="0" borderId="10" xfId="0" applyFill="1" applyBorder="1" applyAlignment="1" applyProtection="1">
      <alignment vertical="center"/>
      <protection/>
    </xf>
    <xf numFmtId="178" fontId="0" fillId="0" borderId="10" xfId="0" applyNumberFormat="1" applyFill="1" applyBorder="1" applyAlignment="1" applyProtection="1">
      <alignment vertical="center" shrinkToFit="1"/>
      <protection/>
    </xf>
    <xf numFmtId="0" fontId="0" fillId="0" borderId="28" xfId="0" applyFill="1" applyBorder="1" applyAlignment="1" applyProtection="1">
      <alignment vertical="center"/>
      <protection/>
    </xf>
    <xf numFmtId="0" fontId="3" fillId="0" borderId="0" xfId="0" applyFont="1" applyFill="1" applyAlignment="1">
      <alignment vertical="center"/>
    </xf>
    <xf numFmtId="0" fontId="0" fillId="0" borderId="29" xfId="0" applyFill="1" applyBorder="1" applyAlignment="1" applyProtection="1">
      <alignment vertical="center"/>
      <protection/>
    </xf>
    <xf numFmtId="178" fontId="0" fillId="0" borderId="29" xfId="0" applyNumberFormat="1" applyFill="1" applyBorder="1" applyAlignment="1" applyProtection="1">
      <alignment vertical="center" shrinkToFit="1"/>
      <protection/>
    </xf>
    <xf numFmtId="0" fontId="69" fillId="0" borderId="28" xfId="0" applyFont="1" applyFill="1" applyBorder="1" applyAlignment="1" applyProtection="1">
      <alignment vertical="center"/>
      <protection/>
    </xf>
    <xf numFmtId="178" fontId="3" fillId="0" borderId="30" xfId="0" applyNumberFormat="1" applyFont="1" applyFill="1" applyBorder="1" applyAlignment="1" applyProtection="1">
      <alignment vertical="center" shrinkToFit="1"/>
      <protection/>
    </xf>
    <xf numFmtId="178" fontId="3" fillId="0" borderId="31" xfId="0" applyNumberFormat="1" applyFont="1" applyFill="1" applyBorder="1" applyAlignment="1" applyProtection="1">
      <alignment vertical="center" shrinkToFit="1"/>
      <protection/>
    </xf>
    <xf numFmtId="0" fontId="3" fillId="0" borderId="0" xfId="0" applyFont="1" applyFill="1" applyAlignment="1">
      <alignment vertical="center"/>
    </xf>
    <xf numFmtId="178" fontId="0" fillId="0" borderId="0" xfId="0" applyNumberFormat="1" applyFill="1" applyBorder="1" applyAlignment="1" applyProtection="1">
      <alignment vertical="center" shrinkToFit="1"/>
      <protection/>
    </xf>
    <xf numFmtId="178" fontId="3" fillId="37" borderId="20" xfId="0" applyNumberFormat="1" applyFont="1" applyFill="1" applyBorder="1" applyAlignment="1" applyProtection="1">
      <alignment vertical="center" shrinkToFit="1"/>
      <protection/>
    </xf>
    <xf numFmtId="178" fontId="3" fillId="38" borderId="20" xfId="0" applyNumberFormat="1" applyFont="1" applyFill="1" applyBorder="1" applyAlignment="1" applyProtection="1">
      <alignment vertical="center" shrinkToFit="1"/>
      <protection/>
    </xf>
    <xf numFmtId="178" fontId="3" fillId="37" borderId="10" xfId="0" applyNumberFormat="1" applyFont="1" applyFill="1" applyBorder="1" applyAlignment="1" applyProtection="1">
      <alignment vertical="center" shrinkToFit="1"/>
      <protection/>
    </xf>
    <xf numFmtId="178" fontId="3" fillId="38" borderId="28" xfId="0" applyNumberFormat="1" applyFont="1" applyFill="1" applyBorder="1" applyAlignment="1" applyProtection="1">
      <alignment vertical="center" shrinkToFit="1"/>
      <protection/>
    </xf>
    <xf numFmtId="178" fontId="0" fillId="0" borderId="32" xfId="0" applyNumberFormat="1" applyFill="1" applyBorder="1" applyAlignment="1" applyProtection="1">
      <alignment vertical="center" shrinkToFit="1"/>
      <protection/>
    </xf>
    <xf numFmtId="178" fontId="0" fillId="0" borderId="33" xfId="0" applyNumberFormat="1" applyFill="1" applyBorder="1" applyAlignment="1" applyProtection="1">
      <alignment vertical="center" shrinkToFit="1"/>
      <protection/>
    </xf>
    <xf numFmtId="178" fontId="8" fillId="0" borderId="14" xfId="0" applyNumberFormat="1" applyFont="1" applyFill="1" applyBorder="1" applyAlignment="1" applyProtection="1">
      <alignment vertical="center" wrapText="1" shrinkToFit="1"/>
      <protection/>
    </xf>
    <xf numFmtId="178" fontId="1" fillId="0" borderId="34" xfId="0" applyNumberFormat="1" applyFont="1" applyFill="1" applyBorder="1" applyAlignment="1" applyProtection="1">
      <alignment horizontal="center" vertical="center" wrapText="1" shrinkToFit="1"/>
      <protection/>
    </xf>
    <xf numFmtId="0" fontId="3" fillId="0" borderId="14" xfId="0" applyFont="1" applyFill="1" applyBorder="1" applyAlignment="1" applyProtection="1">
      <alignment vertical="center" wrapText="1"/>
      <protection locked="0"/>
    </xf>
    <xf numFmtId="178" fontId="0" fillId="33" borderId="11" xfId="0" applyNumberFormat="1" applyFont="1" applyFill="1" applyBorder="1" applyAlignment="1">
      <alignment vertical="center" shrinkToFit="1"/>
    </xf>
    <xf numFmtId="0" fontId="70" fillId="33" borderId="14" xfId="0" applyFont="1" applyFill="1" applyBorder="1" applyAlignment="1">
      <alignment vertical="center" shrinkToFit="1"/>
    </xf>
    <xf numFmtId="0" fontId="69" fillId="33" borderId="14" xfId="0" applyFont="1" applyFill="1" applyBorder="1" applyAlignment="1">
      <alignment vertical="center" shrinkToFit="1"/>
    </xf>
    <xf numFmtId="0" fontId="0" fillId="33" borderId="33" xfId="0" applyFont="1" applyFill="1" applyBorder="1" applyAlignment="1">
      <alignment vertical="center" shrinkToFit="1"/>
    </xf>
    <xf numFmtId="0" fontId="0" fillId="33" borderId="35" xfId="0" applyFont="1" applyFill="1" applyBorder="1" applyAlignment="1">
      <alignment vertical="center" shrinkToFit="1"/>
    </xf>
    <xf numFmtId="0" fontId="69" fillId="33" borderId="33" xfId="0" applyFont="1" applyFill="1" applyBorder="1" applyAlignment="1">
      <alignment vertical="center" shrinkToFit="1"/>
    </xf>
    <xf numFmtId="0" fontId="3" fillId="34" borderId="36" xfId="0" applyFont="1" applyFill="1" applyBorder="1" applyAlignment="1">
      <alignment vertical="center"/>
    </xf>
    <xf numFmtId="176" fontId="3" fillId="37" borderId="37" xfId="0" applyNumberFormat="1" applyFont="1" applyFill="1" applyBorder="1" applyAlignment="1">
      <alignment vertical="center" shrinkToFit="1"/>
    </xf>
    <xf numFmtId="0" fontId="0" fillId="33" borderId="32" xfId="0" applyFont="1" applyFill="1" applyBorder="1" applyAlignment="1">
      <alignment vertical="center" shrinkToFit="1"/>
    </xf>
    <xf numFmtId="0" fontId="0" fillId="33" borderId="25" xfId="0" applyFont="1" applyFill="1" applyBorder="1" applyAlignment="1">
      <alignment vertical="center" shrinkToFit="1"/>
    </xf>
    <xf numFmtId="0" fontId="7" fillId="35" borderId="38" xfId="0" applyFont="1" applyFill="1" applyBorder="1" applyAlignment="1">
      <alignment vertical="center"/>
    </xf>
    <xf numFmtId="176" fontId="3" fillId="35" borderId="37" xfId="0" applyNumberFormat="1" applyFont="1" applyFill="1" applyBorder="1" applyAlignment="1">
      <alignment vertical="center" shrinkToFit="1"/>
    </xf>
    <xf numFmtId="0" fontId="7" fillId="35" borderId="36" xfId="0" applyFont="1" applyFill="1" applyBorder="1" applyAlignment="1">
      <alignment vertical="center"/>
    </xf>
    <xf numFmtId="0" fontId="6" fillId="35" borderId="15" xfId="0" applyFont="1" applyFill="1" applyBorder="1" applyAlignment="1">
      <alignment vertical="center"/>
    </xf>
    <xf numFmtId="176" fontId="3" fillId="35" borderId="15" xfId="0" applyNumberFormat="1" applyFont="1" applyFill="1" applyBorder="1" applyAlignment="1">
      <alignment vertical="center" shrinkToFit="1"/>
    </xf>
    <xf numFmtId="176" fontId="3" fillId="35" borderId="39" xfId="0" applyNumberFormat="1" applyFont="1" applyFill="1" applyBorder="1" applyAlignment="1">
      <alignment vertical="center" shrinkToFit="1"/>
    </xf>
    <xf numFmtId="178" fontId="3" fillId="35" borderId="15" xfId="0" applyNumberFormat="1" applyFont="1" applyFill="1" applyBorder="1" applyAlignment="1">
      <alignment vertical="center" shrinkToFit="1"/>
    </xf>
    <xf numFmtId="0" fontId="3" fillId="0" borderId="10" xfId="0" applyFont="1" applyFill="1" applyBorder="1" applyAlignment="1">
      <alignment vertical="center" shrinkToFit="1"/>
    </xf>
    <xf numFmtId="178" fontId="0" fillId="0" borderId="40" xfId="0" applyNumberFormat="1" applyFill="1" applyBorder="1" applyAlignment="1" applyProtection="1">
      <alignment vertical="center" shrinkToFit="1"/>
      <protection/>
    </xf>
    <xf numFmtId="0" fontId="0" fillId="0" borderId="0" xfId="0" applyFill="1" applyBorder="1" applyAlignment="1" applyProtection="1">
      <alignment horizontal="center" vertical="center"/>
      <protection/>
    </xf>
    <xf numFmtId="0" fontId="0" fillId="37" borderId="21" xfId="0" applyFill="1" applyBorder="1" applyAlignment="1" applyProtection="1">
      <alignment vertical="center" shrinkToFit="1"/>
      <protection/>
    </xf>
    <xf numFmtId="0" fontId="0" fillId="37" borderId="13" xfId="0" applyFill="1" applyBorder="1" applyAlignment="1" applyProtection="1">
      <alignment vertical="center" shrinkToFit="1"/>
      <protection/>
    </xf>
    <xf numFmtId="0" fontId="0" fillId="38" borderId="13" xfId="0" applyFill="1" applyBorder="1" applyAlignment="1" applyProtection="1">
      <alignment vertical="center" shrinkToFit="1"/>
      <protection/>
    </xf>
    <xf numFmtId="0" fontId="0" fillId="38" borderId="41" xfId="0" applyFill="1" applyBorder="1" applyAlignment="1" applyProtection="1">
      <alignment vertical="center" shrinkToFit="1"/>
      <protection/>
    </xf>
    <xf numFmtId="0" fontId="0" fillId="33" borderId="27" xfId="0" applyFill="1" applyBorder="1" applyAlignment="1">
      <alignment vertical="center"/>
    </xf>
    <xf numFmtId="0" fontId="0" fillId="33" borderId="16" xfId="0" applyFill="1" applyBorder="1" applyAlignment="1">
      <alignment vertical="center"/>
    </xf>
    <xf numFmtId="0" fontId="0" fillId="33" borderId="24" xfId="0" applyFill="1" applyBorder="1" applyAlignment="1">
      <alignment vertical="center"/>
    </xf>
    <xf numFmtId="0" fontId="0" fillId="33" borderId="25" xfId="0" applyFill="1" applyBorder="1" applyAlignment="1">
      <alignment vertical="center"/>
    </xf>
    <xf numFmtId="0" fontId="0" fillId="33" borderId="42" xfId="0" applyFill="1" applyBorder="1" applyAlignment="1">
      <alignment vertical="center"/>
    </xf>
    <xf numFmtId="0" fontId="0" fillId="33" borderId="32" xfId="0" applyFill="1" applyBorder="1" applyAlignment="1">
      <alignment vertical="center"/>
    </xf>
    <xf numFmtId="0" fontId="3" fillId="33" borderId="27" xfId="0" applyFont="1" applyFill="1" applyBorder="1" applyAlignment="1">
      <alignment vertical="center"/>
    </xf>
    <xf numFmtId="0" fontId="9" fillId="0" borderId="0" xfId="0" applyFont="1" applyAlignment="1">
      <alignment/>
    </xf>
    <xf numFmtId="0" fontId="10" fillId="0" borderId="0" xfId="0" applyFont="1" applyAlignment="1">
      <alignment horizontal="center"/>
    </xf>
    <xf numFmtId="0" fontId="10" fillId="0" borderId="0" xfId="0" applyFont="1" applyAlignment="1">
      <alignment/>
    </xf>
    <xf numFmtId="38" fontId="9" fillId="0" borderId="0" xfId="48" applyFont="1" applyAlignment="1">
      <alignment/>
    </xf>
    <xf numFmtId="179" fontId="9" fillId="0" borderId="0" xfId="48" applyNumberFormat="1" applyFont="1" applyAlignment="1">
      <alignment/>
    </xf>
    <xf numFmtId="179" fontId="9" fillId="0" borderId="0" xfId="0" applyNumberFormat="1" applyFont="1" applyAlignment="1">
      <alignment horizontal="left"/>
    </xf>
    <xf numFmtId="179" fontId="9" fillId="0" borderId="0" xfId="0" applyNumberFormat="1" applyFont="1" applyAlignment="1">
      <alignment horizontal="right"/>
    </xf>
    <xf numFmtId="0" fontId="9" fillId="0" borderId="0" xfId="0" applyFont="1" applyAlignment="1">
      <alignment vertical="center"/>
    </xf>
    <xf numFmtId="0" fontId="9" fillId="0" borderId="0" xfId="0" applyFont="1" applyAlignment="1">
      <alignment horizontal="center" vertical="center"/>
    </xf>
    <xf numFmtId="38" fontId="9" fillId="0" borderId="0" xfId="48" applyFont="1" applyAlignment="1">
      <alignment horizontal="right" vertical="center"/>
    </xf>
    <xf numFmtId="179" fontId="9" fillId="0" borderId="0" xfId="0" applyNumberFormat="1" applyFont="1" applyAlignment="1">
      <alignment horizontal="right" vertical="center"/>
    </xf>
    <xf numFmtId="0" fontId="9" fillId="0" borderId="10" xfId="0" applyFont="1" applyBorder="1" applyAlignment="1">
      <alignment horizontal="center" vertical="center"/>
    </xf>
    <xf numFmtId="38" fontId="9" fillId="0" borderId="12" xfId="48" applyFont="1" applyBorder="1" applyAlignment="1">
      <alignment horizontal="center" vertical="center"/>
    </xf>
    <xf numFmtId="38" fontId="9" fillId="0" borderId="42" xfId="48" applyFont="1" applyBorder="1" applyAlignment="1">
      <alignment/>
    </xf>
    <xf numFmtId="179" fontId="9" fillId="0" borderId="32" xfId="48" applyNumberFormat="1" applyFont="1" applyBorder="1" applyAlignment="1">
      <alignment horizontal="right"/>
    </xf>
    <xf numFmtId="179" fontId="9" fillId="0" borderId="28" xfId="0" applyNumberFormat="1" applyFont="1" applyBorder="1" applyAlignment="1">
      <alignment horizontal="right"/>
    </xf>
    <xf numFmtId="38" fontId="9" fillId="0" borderId="43" xfId="48" applyFont="1" applyBorder="1" applyAlignment="1">
      <alignment/>
    </xf>
    <xf numFmtId="38" fontId="9" fillId="0" borderId="0" xfId="48" applyFont="1" applyBorder="1" applyAlignment="1">
      <alignment horizontal="right"/>
    </xf>
    <xf numFmtId="180" fontId="9" fillId="0" borderId="44" xfId="48" applyNumberFormat="1" applyFont="1" applyBorder="1" applyAlignment="1">
      <alignment horizontal="right"/>
    </xf>
    <xf numFmtId="38" fontId="9" fillId="0" borderId="44" xfId="48" applyFont="1" applyBorder="1" applyAlignment="1">
      <alignment horizontal="right"/>
    </xf>
    <xf numFmtId="0" fontId="9" fillId="0" borderId="43" xfId="0" applyFont="1" applyBorder="1" applyAlignment="1">
      <alignment/>
    </xf>
    <xf numFmtId="38" fontId="9" fillId="0" borderId="44" xfId="48" applyFont="1" applyBorder="1" applyAlignment="1">
      <alignment/>
    </xf>
    <xf numFmtId="38" fontId="9" fillId="0" borderId="29" xfId="48" applyFont="1" applyBorder="1" applyAlignment="1">
      <alignment horizontal="right"/>
    </xf>
    <xf numFmtId="0" fontId="9" fillId="0" borderId="42" xfId="0" applyFont="1" applyBorder="1" applyAlignment="1">
      <alignment/>
    </xf>
    <xf numFmtId="179" fontId="9" fillId="0" borderId="28" xfId="48" applyNumberFormat="1" applyFont="1" applyBorder="1" applyAlignment="1">
      <alignment horizontal="right"/>
    </xf>
    <xf numFmtId="0" fontId="9" fillId="0" borderId="28" xfId="0" applyFont="1" applyBorder="1" applyAlignment="1">
      <alignment horizontal="right"/>
    </xf>
    <xf numFmtId="38" fontId="9" fillId="0" borderId="32" xfId="48" applyFont="1" applyBorder="1" applyAlignment="1">
      <alignment horizontal="right"/>
    </xf>
    <xf numFmtId="38" fontId="11" fillId="0" borderId="44" xfId="48" applyFont="1" applyBorder="1" applyAlignment="1">
      <alignment vertical="center"/>
    </xf>
    <xf numFmtId="0" fontId="11" fillId="0" borderId="0" xfId="0" applyFont="1" applyBorder="1" applyAlignment="1">
      <alignment vertical="center"/>
    </xf>
    <xf numFmtId="38" fontId="9" fillId="0" borderId="0" xfId="48" applyFont="1" applyBorder="1" applyAlignment="1">
      <alignment/>
    </xf>
    <xf numFmtId="38" fontId="9" fillId="0" borderId="29" xfId="48" applyFont="1" applyBorder="1" applyAlignment="1">
      <alignment/>
    </xf>
    <xf numFmtId="179" fontId="9" fillId="0" borderId="44" xfId="0" applyNumberFormat="1" applyFont="1" applyBorder="1" applyAlignment="1">
      <alignment horizontal="right"/>
    </xf>
    <xf numFmtId="179" fontId="9" fillId="0" borderId="0" xfId="0" applyNumberFormat="1" applyFont="1" applyFill="1" applyBorder="1" applyAlignment="1">
      <alignment horizontal="right"/>
    </xf>
    <xf numFmtId="38" fontId="9" fillId="0" borderId="0" xfId="48" applyFont="1" applyFill="1" applyBorder="1" applyAlignment="1">
      <alignment horizontal="right"/>
    </xf>
    <xf numFmtId="38" fontId="9" fillId="0" borderId="24" xfId="48" applyFont="1" applyFill="1" applyBorder="1" applyAlignment="1">
      <alignment vertical="center"/>
    </xf>
    <xf numFmtId="38" fontId="9" fillId="0" borderId="25" xfId="48" applyFont="1" applyFill="1" applyBorder="1" applyAlignment="1">
      <alignment vertical="center"/>
    </xf>
    <xf numFmtId="38" fontId="9" fillId="0" borderId="29" xfId="48" applyFont="1" applyFill="1" applyBorder="1" applyAlignment="1">
      <alignment/>
    </xf>
    <xf numFmtId="0" fontId="9" fillId="0" borderId="0" xfId="0" applyFont="1" applyAlignment="1">
      <alignment horizontal="left" vertical="top" wrapText="1"/>
    </xf>
    <xf numFmtId="0" fontId="9" fillId="0" borderId="0" xfId="0" applyFont="1" applyAlignment="1">
      <alignment horizontal="center"/>
    </xf>
    <xf numFmtId="0" fontId="9" fillId="0" borderId="0" xfId="0" applyFont="1" applyAlignment="1">
      <alignment horizontal="center" vertical="center" wrapText="1"/>
    </xf>
    <xf numFmtId="0" fontId="9" fillId="0" borderId="0" xfId="0" applyFont="1" applyAlignment="1">
      <alignment horizontal="left" vertical="center" wrapText="1"/>
    </xf>
    <xf numFmtId="0" fontId="12" fillId="0" borderId="0" xfId="0" applyFont="1" applyAlignment="1">
      <alignment horizontal="center"/>
    </xf>
    <xf numFmtId="0" fontId="12" fillId="0" borderId="0" xfId="0" applyFont="1" applyAlignment="1">
      <alignment/>
    </xf>
    <xf numFmtId="179" fontId="13" fillId="0" borderId="0" xfId="0" applyNumberFormat="1" applyFont="1" applyAlignment="1">
      <alignment horizontal="right"/>
    </xf>
    <xf numFmtId="179" fontId="9" fillId="0" borderId="0" xfId="48" applyNumberFormat="1" applyFont="1" applyBorder="1" applyAlignment="1">
      <alignment horizontal="right"/>
    </xf>
    <xf numFmtId="179" fontId="9" fillId="0" borderId="45" xfId="48" applyNumberFormat="1" applyFont="1" applyBorder="1" applyAlignment="1">
      <alignment horizontal="right"/>
    </xf>
    <xf numFmtId="179" fontId="9" fillId="0" borderId="33" xfId="48" applyNumberFormat="1" applyFont="1" applyBorder="1" applyAlignment="1">
      <alignment horizontal="right"/>
    </xf>
    <xf numFmtId="0" fontId="5" fillId="0" borderId="0" xfId="60" applyFont="1">
      <alignment vertical="center"/>
      <protection/>
    </xf>
    <xf numFmtId="0" fontId="14" fillId="0" borderId="0" xfId="60" applyFont="1">
      <alignment vertical="center"/>
      <protection/>
    </xf>
    <xf numFmtId="0" fontId="15" fillId="0" borderId="0" xfId="0" applyFont="1" applyAlignment="1">
      <alignment/>
    </xf>
    <xf numFmtId="38" fontId="15" fillId="0" borderId="28" xfId="48" applyFont="1" applyBorder="1" applyAlignment="1">
      <alignment horizontal="right" vertical="center"/>
    </xf>
    <xf numFmtId="38" fontId="15" fillId="0" borderId="43" xfId="48" applyFont="1" applyFill="1" applyBorder="1" applyAlignment="1">
      <alignment horizontal="left" vertical="center"/>
    </xf>
    <xf numFmtId="38" fontId="15" fillId="0" borderId="0" xfId="48" applyFont="1" applyFill="1" applyBorder="1" applyAlignment="1">
      <alignment horizontal="left" vertical="center"/>
    </xf>
    <xf numFmtId="38" fontId="15" fillId="0" borderId="0" xfId="48" applyFont="1" applyBorder="1" applyAlignment="1">
      <alignment horizontal="right" vertical="center"/>
    </xf>
    <xf numFmtId="38" fontId="15" fillId="0" borderId="44" xfId="48" applyFont="1" applyBorder="1" applyAlignment="1">
      <alignment horizontal="right" vertical="center"/>
    </xf>
    <xf numFmtId="38" fontId="15" fillId="0" borderId="0" xfId="48" applyFont="1" applyBorder="1" applyAlignment="1">
      <alignment vertical="center"/>
    </xf>
    <xf numFmtId="38" fontId="15" fillId="0" borderId="43" xfId="48" applyFont="1" applyFill="1" applyBorder="1" applyAlignment="1">
      <alignment horizontal="left" vertical="center" wrapText="1"/>
    </xf>
    <xf numFmtId="0" fontId="15" fillId="0" borderId="0" xfId="0" applyFont="1" applyAlignment="1">
      <alignment horizontal="right"/>
    </xf>
    <xf numFmtId="38" fontId="16" fillId="0" borderId="32" xfId="48" applyFont="1" applyBorder="1" applyAlignment="1">
      <alignment horizontal="right" vertical="center"/>
    </xf>
    <xf numFmtId="38" fontId="16" fillId="0" borderId="0" xfId="48" applyFont="1" applyBorder="1" applyAlignment="1">
      <alignment horizontal="right" vertical="center"/>
    </xf>
    <xf numFmtId="38" fontId="16" fillId="0" borderId="25" xfId="48" applyFont="1" applyBorder="1" applyAlignment="1">
      <alignment horizontal="right" vertical="center"/>
    </xf>
    <xf numFmtId="38" fontId="16" fillId="0" borderId="0" xfId="48" applyFont="1" applyBorder="1" applyAlignment="1">
      <alignment horizontal="right" vertical="center" wrapText="1"/>
    </xf>
    <xf numFmtId="38" fontId="16" fillId="0" borderId="33" xfId="48" applyFont="1" applyBorder="1" applyAlignment="1">
      <alignment horizontal="right" vertical="center"/>
    </xf>
    <xf numFmtId="38" fontId="16" fillId="0" borderId="28" xfId="48" applyFont="1" applyBorder="1" applyAlignment="1">
      <alignment horizontal="right" vertical="center"/>
    </xf>
    <xf numFmtId="38" fontId="16" fillId="0" borderId="45" xfId="48" applyFont="1" applyBorder="1" applyAlignment="1">
      <alignment vertical="center"/>
    </xf>
    <xf numFmtId="38" fontId="16" fillId="0" borderId="44" xfId="48" applyFont="1" applyBorder="1" applyAlignment="1">
      <alignment horizontal="right" vertical="center"/>
    </xf>
    <xf numFmtId="38" fontId="16" fillId="0" borderId="35" xfId="48" applyFont="1" applyBorder="1" applyAlignment="1">
      <alignment vertical="center"/>
    </xf>
    <xf numFmtId="38" fontId="16" fillId="0" borderId="29" xfId="48" applyFont="1" applyBorder="1" applyAlignment="1">
      <alignment horizontal="right" vertical="center"/>
    </xf>
    <xf numFmtId="181" fontId="16" fillId="0" borderId="44" xfId="0" applyNumberFormat="1" applyFont="1" applyBorder="1" applyAlignment="1">
      <alignment horizontal="right"/>
    </xf>
    <xf numFmtId="38" fontId="16" fillId="0" borderId="45" xfId="48" applyFont="1" applyBorder="1" applyAlignment="1">
      <alignment horizontal="right" vertical="center"/>
    </xf>
    <xf numFmtId="38" fontId="16" fillId="0" borderId="45" xfId="48" applyFont="1" applyBorder="1" applyAlignment="1">
      <alignment vertical="center" wrapText="1"/>
    </xf>
    <xf numFmtId="38" fontId="16" fillId="0" borderId="44" xfId="48" applyFont="1" applyBorder="1" applyAlignment="1">
      <alignment vertical="center"/>
    </xf>
    <xf numFmtId="0" fontId="16" fillId="0" borderId="44" xfId="0" applyFont="1" applyBorder="1" applyAlignment="1">
      <alignment horizontal="center"/>
    </xf>
    <xf numFmtId="178" fontId="16" fillId="0" borderId="44" xfId="0" applyNumberFormat="1" applyFont="1" applyBorder="1" applyAlignment="1">
      <alignment horizontal="right" vertical="center"/>
    </xf>
    <xf numFmtId="0" fontId="16" fillId="0" borderId="29" xfId="0" applyFont="1" applyBorder="1" applyAlignment="1">
      <alignment horizontal="center"/>
    </xf>
    <xf numFmtId="178" fontId="16" fillId="0" borderId="29" xfId="0" applyNumberFormat="1" applyFont="1" applyBorder="1" applyAlignment="1">
      <alignment horizontal="right" vertical="center"/>
    </xf>
    <xf numFmtId="38" fontId="16" fillId="0" borderId="44" xfId="0" applyNumberFormat="1" applyFont="1" applyBorder="1" applyAlignment="1">
      <alignment horizontal="right"/>
    </xf>
    <xf numFmtId="0" fontId="18" fillId="0" borderId="0" xfId="60" applyFont="1">
      <alignment vertical="center"/>
      <protection/>
    </xf>
    <xf numFmtId="0" fontId="16" fillId="0" borderId="0" xfId="0" applyFont="1" applyAlignment="1">
      <alignment/>
    </xf>
    <xf numFmtId="0" fontId="19" fillId="0" borderId="0" xfId="0" applyFont="1" applyAlignment="1">
      <alignment vertical="center"/>
    </xf>
    <xf numFmtId="38" fontId="16" fillId="0" borderId="0" xfId="48" applyFont="1" applyAlignment="1">
      <alignment vertical="center"/>
    </xf>
    <xf numFmtId="38" fontId="16" fillId="0" borderId="10" xfId="48" applyFont="1" applyBorder="1" applyAlignment="1">
      <alignment horizontal="center" vertical="center"/>
    </xf>
    <xf numFmtId="38" fontId="16" fillId="0" borderId="33" xfId="48" applyFont="1" applyBorder="1" applyAlignment="1">
      <alignment horizontal="center" vertical="center"/>
    </xf>
    <xf numFmtId="38" fontId="16" fillId="0" borderId="28" xfId="48" applyFont="1" applyBorder="1" applyAlignment="1">
      <alignment horizontal="center" vertical="center"/>
    </xf>
    <xf numFmtId="38" fontId="16" fillId="0" borderId="42" xfId="48" applyFont="1" applyFill="1" applyBorder="1" applyAlignment="1">
      <alignment horizontal="left" vertical="center"/>
    </xf>
    <xf numFmtId="38" fontId="16" fillId="0" borderId="32" xfId="48" applyFont="1" applyFill="1" applyBorder="1" applyAlignment="1">
      <alignment horizontal="left" vertical="center"/>
    </xf>
    <xf numFmtId="38" fontId="16" fillId="0" borderId="43" xfId="48" applyFont="1" applyFill="1" applyBorder="1" applyAlignment="1">
      <alignment horizontal="left" vertical="center"/>
    </xf>
    <xf numFmtId="0" fontId="16" fillId="0" borderId="0" xfId="0" applyFont="1" applyBorder="1" applyAlignment="1">
      <alignment horizontal="right"/>
    </xf>
    <xf numFmtId="38" fontId="16" fillId="0" borderId="0" xfId="48" applyFont="1" applyFill="1" applyBorder="1" applyAlignment="1">
      <alignment horizontal="left" vertical="center"/>
    </xf>
    <xf numFmtId="38" fontId="16" fillId="0" borderId="24" xfId="48" applyFont="1" applyFill="1" applyBorder="1" applyAlignment="1">
      <alignment horizontal="left" vertical="center"/>
    </xf>
    <xf numFmtId="38" fontId="16" fillId="0" borderId="25" xfId="48" applyFont="1" applyFill="1" applyBorder="1" applyAlignment="1">
      <alignment horizontal="left" vertical="center"/>
    </xf>
    <xf numFmtId="38" fontId="16" fillId="0" borderId="0" xfId="48" applyFont="1" applyBorder="1" applyAlignment="1">
      <alignment vertical="center"/>
    </xf>
    <xf numFmtId="38" fontId="16" fillId="0" borderId="43" xfId="48" applyFont="1" applyFill="1" applyBorder="1" applyAlignment="1">
      <alignment horizontal="left" vertical="center" wrapText="1"/>
    </xf>
    <xf numFmtId="38" fontId="16" fillId="0" borderId="24" xfId="48" applyFont="1" applyFill="1" applyBorder="1" applyAlignment="1">
      <alignment horizontal="left" vertical="center" wrapText="1"/>
    </xf>
    <xf numFmtId="38" fontId="16" fillId="0" borderId="0" xfId="48" applyFont="1" applyBorder="1" applyAlignment="1">
      <alignment vertical="center" wrapText="1"/>
    </xf>
    <xf numFmtId="178" fontId="1" fillId="0" borderId="46" xfId="0" applyNumberFormat="1" applyFont="1" applyFill="1" applyBorder="1" applyAlignment="1" applyProtection="1">
      <alignment horizontal="right" vertical="center"/>
      <protection/>
    </xf>
    <xf numFmtId="178" fontId="1" fillId="0" borderId="0" xfId="0" applyNumberFormat="1" applyFont="1" applyFill="1" applyBorder="1" applyAlignment="1" applyProtection="1">
      <alignment horizontal="right" vertical="center"/>
      <protection/>
    </xf>
    <xf numFmtId="0" fontId="0" fillId="0" borderId="0" xfId="0" applyFill="1" applyBorder="1" applyAlignment="1" applyProtection="1">
      <alignment vertical="center"/>
      <protection/>
    </xf>
    <xf numFmtId="0" fontId="0" fillId="0" borderId="0" xfId="0" applyFill="1" applyAlignment="1" applyProtection="1">
      <alignment vertical="center" wrapText="1"/>
      <protection/>
    </xf>
    <xf numFmtId="0" fontId="3" fillId="0" borderId="0" xfId="0" applyFont="1" applyFill="1" applyAlignment="1" applyProtection="1">
      <alignment vertical="center"/>
      <protection/>
    </xf>
    <xf numFmtId="0" fontId="0" fillId="0" borderId="0" xfId="0" applyFill="1" applyAlignment="1" applyProtection="1">
      <alignment vertical="center"/>
      <protection/>
    </xf>
    <xf numFmtId="178" fontId="0" fillId="0" borderId="10" xfId="0" applyNumberFormat="1" applyFill="1" applyBorder="1" applyAlignment="1" applyProtection="1">
      <alignment horizontal="center" vertical="center" shrinkToFit="1"/>
      <protection/>
    </xf>
    <xf numFmtId="0" fontId="1" fillId="0" borderId="0" xfId="0" applyFont="1" applyFill="1" applyBorder="1" applyAlignment="1" applyProtection="1">
      <alignment vertical="center"/>
      <protection/>
    </xf>
    <xf numFmtId="0" fontId="1" fillId="0" borderId="0" xfId="0" applyFont="1" applyFill="1" applyAlignment="1" applyProtection="1">
      <alignment vertical="center"/>
      <protection/>
    </xf>
    <xf numFmtId="0" fontId="3" fillId="0" borderId="0" xfId="0" applyFont="1" applyFill="1" applyAlignment="1" applyProtection="1">
      <alignment vertical="center"/>
      <protection/>
    </xf>
    <xf numFmtId="178" fontId="3" fillId="0" borderId="0" xfId="0" applyNumberFormat="1" applyFont="1" applyFill="1" applyAlignment="1" applyProtection="1">
      <alignment vertical="center"/>
      <protection/>
    </xf>
    <xf numFmtId="0" fontId="22" fillId="0" borderId="0" xfId="0" applyFont="1" applyFill="1" applyAlignment="1" applyProtection="1">
      <alignment vertical="center"/>
      <protection/>
    </xf>
    <xf numFmtId="0" fontId="23" fillId="0" borderId="0" xfId="0" applyFont="1" applyAlignment="1">
      <alignment vertical="center"/>
    </xf>
    <xf numFmtId="0" fontId="9" fillId="0" borderId="14" xfId="0" applyFont="1" applyBorder="1" applyAlignment="1">
      <alignment horizontal="center" vertical="center"/>
    </xf>
    <xf numFmtId="179" fontId="9" fillId="0" borderId="10" xfId="0" applyNumberFormat="1" applyFont="1" applyBorder="1" applyAlignment="1">
      <alignment horizontal="center" vertical="center"/>
    </xf>
    <xf numFmtId="0" fontId="0" fillId="34" borderId="12" xfId="0" applyFill="1" applyBorder="1" applyAlignment="1">
      <alignment vertical="center"/>
    </xf>
    <xf numFmtId="0" fontId="0" fillId="34" borderId="11" xfId="0" applyFill="1" applyBorder="1" applyAlignment="1">
      <alignment vertical="center"/>
    </xf>
    <xf numFmtId="0" fontId="0" fillId="35" borderId="12" xfId="0" applyFill="1" applyBorder="1" applyAlignment="1">
      <alignment vertical="center"/>
    </xf>
    <xf numFmtId="0" fontId="0" fillId="35" borderId="11" xfId="0" applyFill="1" applyBorder="1" applyAlignment="1">
      <alignment vertical="center"/>
    </xf>
    <xf numFmtId="0" fontId="7" fillId="37" borderId="47" xfId="0" applyFont="1" applyFill="1" applyBorder="1" applyAlignment="1" applyProtection="1">
      <alignment vertical="center"/>
      <protection/>
    </xf>
    <xf numFmtId="0" fontId="24" fillId="38" borderId="47" xfId="0" applyFont="1" applyFill="1" applyBorder="1" applyAlignment="1" applyProtection="1">
      <alignment vertical="center"/>
      <protection/>
    </xf>
    <xf numFmtId="0" fontId="25" fillId="38" borderId="47" xfId="0" applyFont="1" applyFill="1" applyBorder="1" applyAlignment="1" applyProtection="1">
      <alignment vertical="center"/>
      <protection/>
    </xf>
    <xf numFmtId="0" fontId="26" fillId="37" borderId="27" xfId="0" applyFont="1" applyFill="1" applyBorder="1" applyAlignment="1" applyProtection="1">
      <alignment vertical="center"/>
      <protection/>
    </xf>
    <xf numFmtId="0" fontId="26" fillId="38" borderId="48" xfId="0" applyFont="1" applyFill="1" applyBorder="1" applyAlignment="1" applyProtection="1">
      <alignment vertical="center"/>
      <protection/>
    </xf>
    <xf numFmtId="178" fontId="1" fillId="0" borderId="22" xfId="0" applyNumberFormat="1" applyFont="1" applyFill="1" applyBorder="1" applyAlignment="1" applyProtection="1">
      <alignment horizontal="center" vertical="center" wrapText="1" shrinkToFit="1"/>
      <protection/>
    </xf>
    <xf numFmtId="178" fontId="1" fillId="0" borderId="49" xfId="0" applyNumberFormat="1" applyFont="1" applyFill="1" applyBorder="1" applyAlignment="1" applyProtection="1">
      <alignment horizontal="center" vertical="center" wrapText="1" shrinkToFit="1"/>
      <protection/>
    </xf>
    <xf numFmtId="178" fontId="0" fillId="0" borderId="0" xfId="0" applyNumberFormat="1" applyFont="1" applyFill="1" applyBorder="1" applyAlignment="1">
      <alignment horizontal="right" vertical="center"/>
    </xf>
    <xf numFmtId="0" fontId="0" fillId="0" borderId="0" xfId="0" applyFill="1" applyAlignment="1">
      <alignment horizontal="right" vertical="center" shrinkToFit="1"/>
    </xf>
    <xf numFmtId="0" fontId="0" fillId="0" borderId="0" xfId="0" applyFill="1" applyAlignment="1">
      <alignment vertical="center" shrinkToFit="1"/>
    </xf>
    <xf numFmtId="0" fontId="0" fillId="0" borderId="40" xfId="0" applyFill="1" applyBorder="1" applyAlignment="1">
      <alignment vertical="center"/>
    </xf>
    <xf numFmtId="0" fontId="27" fillId="0" borderId="46" xfId="0" applyFont="1" applyFill="1" applyBorder="1" applyAlignment="1">
      <alignment vertical="center"/>
    </xf>
    <xf numFmtId="38" fontId="3" fillId="0" borderId="30" xfId="48" applyFont="1" applyFill="1" applyBorder="1" applyAlignment="1">
      <alignment horizontal="right" vertical="center" shrinkToFit="1"/>
    </xf>
    <xf numFmtId="0" fontId="26" fillId="38" borderId="41" xfId="0" applyFont="1" applyFill="1" applyBorder="1" applyAlignment="1">
      <alignment vertical="center" shrinkToFit="1"/>
    </xf>
    <xf numFmtId="0" fontId="26" fillId="38" borderId="48" xfId="0" applyFont="1" applyFill="1" applyBorder="1" applyAlignment="1">
      <alignment vertical="center"/>
    </xf>
    <xf numFmtId="0" fontId="26" fillId="37" borderId="21" xfId="0" applyFont="1" applyFill="1" applyBorder="1" applyAlignment="1">
      <alignment vertical="center" shrinkToFit="1"/>
    </xf>
    <xf numFmtId="0" fontId="26" fillId="37" borderId="27" xfId="0" applyFont="1" applyFill="1" applyBorder="1" applyAlignment="1">
      <alignment vertical="center"/>
    </xf>
    <xf numFmtId="0" fontId="0" fillId="38" borderId="13" xfId="0" applyFill="1" applyBorder="1" applyAlignment="1">
      <alignment vertical="center" shrinkToFit="1"/>
    </xf>
    <xf numFmtId="0" fontId="29" fillId="38" borderId="47" xfId="0" applyFont="1" applyFill="1" applyBorder="1" applyAlignment="1">
      <alignment vertical="center"/>
    </xf>
    <xf numFmtId="178" fontId="18" fillId="0" borderId="12" xfId="48" applyNumberFormat="1" applyFont="1" applyFill="1" applyBorder="1" applyAlignment="1">
      <alignment vertical="center" shrinkToFit="1"/>
    </xf>
    <xf numFmtId="0" fontId="3" fillId="38" borderId="13" xfId="0" applyFont="1" applyFill="1" applyBorder="1" applyAlignment="1">
      <alignment vertical="center" shrinkToFit="1"/>
    </xf>
    <xf numFmtId="178" fontId="25" fillId="38" borderId="47" xfId="48" applyNumberFormat="1" applyFont="1" applyFill="1" applyBorder="1" applyAlignment="1">
      <alignment vertical="center"/>
    </xf>
    <xf numFmtId="178" fontId="1" fillId="0" borderId="12" xfId="48" applyNumberFormat="1" applyFont="1" applyFill="1" applyBorder="1" applyAlignment="1">
      <alignment vertical="center" shrinkToFit="1"/>
    </xf>
    <xf numFmtId="0" fontId="6" fillId="38" borderId="13" xfId="0" applyFont="1" applyFill="1" applyBorder="1" applyAlignment="1">
      <alignment vertical="center" shrinkToFit="1"/>
    </xf>
    <xf numFmtId="178" fontId="30" fillId="38" borderId="47" xfId="48" applyNumberFormat="1" applyFont="1" applyFill="1" applyBorder="1" applyAlignment="1">
      <alignment vertical="center"/>
    </xf>
    <xf numFmtId="178" fontId="18" fillId="0" borderId="24" xfId="48" applyNumberFormat="1" applyFont="1" applyFill="1" applyBorder="1" applyAlignment="1">
      <alignment vertical="center" shrinkToFit="1"/>
    </xf>
    <xf numFmtId="0" fontId="3" fillId="37" borderId="13" xfId="0" applyFont="1" applyFill="1" applyBorder="1" applyAlignment="1">
      <alignment vertical="center" shrinkToFit="1"/>
    </xf>
    <xf numFmtId="178" fontId="26" fillId="37" borderId="47" xfId="48" applyNumberFormat="1" applyFont="1" applyFill="1" applyBorder="1" applyAlignment="1">
      <alignment vertical="center"/>
    </xf>
    <xf numFmtId="0" fontId="1" fillId="0" borderId="27" xfId="0" applyFont="1" applyFill="1" applyBorder="1" applyAlignment="1" applyProtection="1">
      <alignment vertical="center"/>
      <protection/>
    </xf>
    <xf numFmtId="178" fontId="1" fillId="0" borderId="14" xfId="0" applyNumberFormat="1" applyFont="1" applyFill="1" applyBorder="1" applyAlignment="1" applyProtection="1">
      <alignment vertical="center" wrapText="1" shrinkToFit="1"/>
      <protection/>
    </xf>
    <xf numFmtId="178" fontId="1" fillId="0" borderId="42" xfId="0" applyNumberFormat="1" applyFont="1" applyFill="1" applyBorder="1" applyAlignment="1" applyProtection="1">
      <alignment vertical="center" wrapText="1" shrinkToFit="1"/>
      <protection/>
    </xf>
    <xf numFmtId="178" fontId="1" fillId="0" borderId="28" xfId="0" applyNumberFormat="1" applyFont="1" applyFill="1" applyBorder="1" applyAlignment="1" applyProtection="1">
      <alignment vertical="center" wrapText="1" shrinkToFit="1"/>
      <protection/>
    </xf>
    <xf numFmtId="178" fontId="1" fillId="0" borderId="43" xfId="0" applyNumberFormat="1" applyFont="1" applyFill="1" applyBorder="1" applyAlignment="1" applyProtection="1">
      <alignment vertical="center" wrapText="1" shrinkToFit="1"/>
      <protection/>
    </xf>
    <xf numFmtId="178" fontId="1" fillId="0" borderId="33" xfId="0" applyNumberFormat="1" applyFont="1" applyFill="1" applyBorder="1" applyAlignment="1" applyProtection="1">
      <alignment vertical="center" shrinkToFit="1"/>
      <protection/>
    </xf>
    <xf numFmtId="178" fontId="1" fillId="0" borderId="32" xfId="0" applyNumberFormat="1" applyFont="1" applyFill="1" applyBorder="1" applyAlignment="1" applyProtection="1">
      <alignment vertical="center" shrinkToFit="1"/>
      <protection/>
    </xf>
    <xf numFmtId="0" fontId="4" fillId="39" borderId="0" xfId="0" applyFont="1" applyFill="1" applyAlignment="1" applyProtection="1">
      <alignment vertical="center" wrapText="1"/>
      <protection locked="0"/>
    </xf>
    <xf numFmtId="178" fontId="0" fillId="33" borderId="0" xfId="0" applyNumberFormat="1" applyFont="1" applyFill="1" applyAlignment="1">
      <alignment horizontal="right" vertical="center" shrinkToFit="1"/>
    </xf>
    <xf numFmtId="0" fontId="5" fillId="33" borderId="0" xfId="0" applyFont="1" applyFill="1" applyAlignment="1">
      <alignment vertical="center" shrinkToFit="1"/>
    </xf>
    <xf numFmtId="49" fontId="0" fillId="33" borderId="0" xfId="0" applyNumberFormat="1" applyFill="1" applyAlignment="1">
      <alignment horizontal="left" vertical="center" shrinkToFit="1"/>
    </xf>
    <xf numFmtId="0" fontId="7" fillId="39" borderId="10" xfId="0" applyFont="1" applyFill="1" applyBorder="1" applyAlignment="1" applyProtection="1">
      <alignment vertical="center" wrapText="1"/>
      <protection locked="0"/>
    </xf>
    <xf numFmtId="178" fontId="3" fillId="33" borderId="10" xfId="0" applyNumberFormat="1" applyFont="1" applyFill="1" applyBorder="1" applyAlignment="1">
      <alignment horizontal="right" vertical="center" shrinkToFit="1"/>
    </xf>
    <xf numFmtId="178" fontId="3" fillId="35" borderId="10" xfId="0" applyNumberFormat="1" applyFont="1" applyFill="1" applyBorder="1" applyAlignment="1">
      <alignment horizontal="right" vertical="center" shrinkToFit="1"/>
    </xf>
    <xf numFmtId="0" fontId="3" fillId="35" borderId="11" xfId="0" applyFont="1" applyFill="1" applyBorder="1" applyAlignment="1">
      <alignment vertical="center" shrinkToFit="1"/>
    </xf>
    <xf numFmtId="0" fontId="3" fillId="35" borderId="12" xfId="0" applyFont="1" applyFill="1" applyBorder="1" applyAlignment="1">
      <alignment vertical="center"/>
    </xf>
    <xf numFmtId="178" fontId="3" fillId="34" borderId="10" xfId="0" applyNumberFormat="1" applyFont="1" applyFill="1" applyBorder="1" applyAlignment="1">
      <alignment horizontal="right" vertical="center" shrinkToFit="1"/>
    </xf>
    <xf numFmtId="0" fontId="3" fillId="34" borderId="11" xfId="0" applyFont="1" applyFill="1" applyBorder="1" applyAlignment="1">
      <alignment vertical="center" shrinkToFit="1"/>
    </xf>
    <xf numFmtId="0" fontId="3" fillId="34" borderId="12" xfId="0" applyFont="1" applyFill="1" applyBorder="1" applyAlignment="1">
      <alignment vertical="center"/>
    </xf>
    <xf numFmtId="0" fontId="4" fillId="39" borderId="10" xfId="0" applyFont="1" applyFill="1" applyBorder="1" applyAlignment="1" applyProtection="1">
      <alignment vertical="center" wrapText="1"/>
      <protection locked="0"/>
    </xf>
    <xf numFmtId="178" fontId="0" fillId="33" borderId="10" xfId="0" applyNumberFormat="1" applyFont="1" applyFill="1" applyBorder="1" applyAlignment="1">
      <alignment horizontal="right" vertical="center" shrinkToFit="1"/>
    </xf>
    <xf numFmtId="178" fontId="0" fillId="36" borderId="10" xfId="0" applyNumberFormat="1" applyFont="1" applyFill="1" applyBorder="1" applyAlignment="1" applyProtection="1">
      <alignment horizontal="right" vertical="center" shrinkToFit="1"/>
      <protection locked="0"/>
    </xf>
    <xf numFmtId="49" fontId="0" fillId="33" borderId="14" xfId="0" applyNumberFormat="1" applyFill="1" applyBorder="1" applyAlignment="1">
      <alignment vertical="center" shrinkToFit="1"/>
    </xf>
    <xf numFmtId="49" fontId="0" fillId="33" borderId="12" xfId="0" applyNumberFormat="1" applyFill="1" applyBorder="1" applyAlignment="1">
      <alignment vertical="center" shrinkToFit="1"/>
    </xf>
    <xf numFmtId="0" fontId="0" fillId="33" borderId="21" xfId="0" applyFill="1" applyBorder="1" applyAlignment="1">
      <alignment vertical="center"/>
    </xf>
    <xf numFmtId="0" fontId="3" fillId="39" borderId="10" xfId="0" applyFont="1" applyFill="1" applyBorder="1" applyAlignment="1" applyProtection="1">
      <alignment vertical="center" wrapText="1"/>
      <protection locked="0"/>
    </xf>
    <xf numFmtId="178" fontId="3" fillId="35" borderId="20" xfId="0" applyNumberFormat="1" applyFont="1" applyFill="1" applyBorder="1" applyAlignment="1">
      <alignment horizontal="right" vertical="center" shrinkToFit="1"/>
    </xf>
    <xf numFmtId="0" fontId="3" fillId="35" borderId="47" xfId="0" applyFont="1" applyFill="1" applyBorder="1" applyAlignment="1">
      <alignment vertical="center" shrinkToFit="1"/>
    </xf>
    <xf numFmtId="0" fontId="3" fillId="35" borderId="47" xfId="0" applyFont="1" applyFill="1" applyBorder="1" applyAlignment="1">
      <alignment vertical="center"/>
    </xf>
    <xf numFmtId="49" fontId="0" fillId="33" borderId="19" xfId="0" applyNumberFormat="1" applyFill="1" applyBorder="1" applyAlignment="1">
      <alignment vertical="center"/>
    </xf>
    <xf numFmtId="49" fontId="0" fillId="33" borderId="18" xfId="0" applyNumberFormat="1" applyFill="1" applyBorder="1" applyAlignment="1">
      <alignment vertical="center"/>
    </xf>
    <xf numFmtId="49" fontId="0" fillId="33" borderId="26" xfId="0" applyNumberFormat="1" applyFill="1" applyBorder="1" applyAlignment="1">
      <alignment vertical="center"/>
    </xf>
    <xf numFmtId="49" fontId="0" fillId="33" borderId="10" xfId="0" applyNumberFormat="1" applyFill="1" applyBorder="1" applyAlignment="1">
      <alignment horizontal="left" vertical="center" shrinkToFit="1"/>
    </xf>
    <xf numFmtId="49" fontId="0" fillId="33" borderId="10" xfId="0" applyNumberFormat="1" applyFill="1" applyBorder="1" applyAlignment="1">
      <alignment vertical="center" shrinkToFit="1"/>
    </xf>
    <xf numFmtId="49" fontId="6" fillId="33" borderId="14" xfId="0" applyNumberFormat="1" applyFont="1" applyFill="1" applyBorder="1" applyAlignment="1">
      <alignment vertical="center"/>
    </xf>
    <xf numFmtId="49" fontId="6" fillId="33" borderId="11" xfId="0" applyNumberFormat="1" applyFont="1" applyFill="1" applyBorder="1" applyAlignment="1">
      <alignment vertical="center"/>
    </xf>
    <xf numFmtId="49" fontId="6" fillId="33" borderId="12" xfId="0" applyNumberFormat="1" applyFont="1" applyFill="1" applyBorder="1" applyAlignment="1">
      <alignment vertical="center"/>
    </xf>
    <xf numFmtId="49" fontId="0" fillId="33" borderId="14" xfId="0" applyNumberFormat="1" applyFill="1" applyBorder="1" applyAlignment="1">
      <alignment vertical="center"/>
    </xf>
    <xf numFmtId="49" fontId="0" fillId="33" borderId="11" xfId="0" applyNumberFormat="1" applyFill="1" applyBorder="1" applyAlignment="1">
      <alignment vertical="center"/>
    </xf>
    <xf numFmtId="178" fontId="0" fillId="36" borderId="10" xfId="0" applyNumberFormat="1" applyFont="1" applyFill="1" applyBorder="1" applyAlignment="1" applyProtection="1">
      <alignment horizontal="left" vertical="center"/>
      <protection locked="0"/>
    </xf>
    <xf numFmtId="178" fontId="0" fillId="39" borderId="10" xfId="0" applyNumberFormat="1" applyFont="1" applyFill="1" applyBorder="1" applyAlignment="1" applyProtection="1">
      <alignment horizontal="right" vertical="center" shrinkToFit="1"/>
      <protection locked="0"/>
    </xf>
    <xf numFmtId="178" fontId="0" fillId="0" borderId="10" xfId="0" applyNumberFormat="1" applyFont="1" applyFill="1" applyBorder="1" applyAlignment="1" applyProtection="1">
      <alignment horizontal="right" vertical="center" shrinkToFit="1"/>
      <protection locked="0"/>
    </xf>
    <xf numFmtId="0" fontId="27" fillId="35" borderId="47" xfId="0" applyFont="1" applyFill="1" applyBorder="1" applyAlignment="1">
      <alignment vertical="center"/>
    </xf>
    <xf numFmtId="0" fontId="0" fillId="33" borderId="19" xfId="0" applyFill="1" applyBorder="1" applyAlignment="1">
      <alignment vertical="center"/>
    </xf>
    <xf numFmtId="178" fontId="5" fillId="33" borderId="10" xfId="0" applyNumberFormat="1" applyFont="1" applyFill="1" applyBorder="1" applyAlignment="1">
      <alignment horizontal="right" vertical="center" shrinkToFit="1"/>
    </xf>
    <xf numFmtId="178" fontId="5" fillId="39" borderId="10" xfId="0" applyNumberFormat="1" applyFont="1" applyFill="1" applyBorder="1" applyAlignment="1" applyProtection="1">
      <alignment horizontal="right" vertical="center" shrinkToFit="1"/>
      <protection locked="0"/>
    </xf>
    <xf numFmtId="0" fontId="5" fillId="33" borderId="10" xfId="0" applyFont="1" applyFill="1" applyBorder="1" applyAlignment="1">
      <alignment vertical="center" shrinkToFit="1"/>
    </xf>
    <xf numFmtId="49" fontId="5" fillId="33" borderId="10" xfId="0" applyNumberFormat="1" applyFont="1" applyFill="1" applyBorder="1" applyAlignment="1">
      <alignment horizontal="left" vertical="center" shrinkToFit="1"/>
    </xf>
    <xf numFmtId="49" fontId="5" fillId="33" borderId="10" xfId="0" applyNumberFormat="1" applyFont="1" applyFill="1" applyBorder="1" applyAlignment="1">
      <alignment vertical="center" shrinkToFit="1"/>
    </xf>
    <xf numFmtId="0" fontId="5" fillId="33" borderId="14" xfId="0" applyFont="1" applyFill="1" applyBorder="1" applyAlignment="1">
      <alignment vertical="center" shrinkToFit="1"/>
    </xf>
    <xf numFmtId="49" fontId="5" fillId="33" borderId="12" xfId="0" applyNumberFormat="1" applyFont="1" applyFill="1" applyBorder="1" applyAlignment="1">
      <alignment vertical="center" shrinkToFit="1"/>
    </xf>
    <xf numFmtId="178" fontId="5" fillId="39" borderId="10" xfId="0" applyNumberFormat="1" applyFont="1" applyFill="1" applyBorder="1" applyAlignment="1" applyProtection="1">
      <alignment horizontal="left" vertical="center"/>
      <protection locked="0"/>
    </xf>
    <xf numFmtId="49" fontId="0" fillId="33" borderId="10" xfId="0" applyNumberFormat="1" applyFont="1" applyFill="1" applyBorder="1" applyAlignment="1">
      <alignment vertical="center" shrinkToFit="1"/>
    </xf>
    <xf numFmtId="49" fontId="3" fillId="33" borderId="14" xfId="0" applyNumberFormat="1" applyFont="1" applyFill="1" applyBorder="1" applyAlignment="1">
      <alignment vertical="center"/>
    </xf>
    <xf numFmtId="49" fontId="3" fillId="33" borderId="11" xfId="0" applyNumberFormat="1" applyFont="1" applyFill="1" applyBorder="1" applyAlignment="1">
      <alignment vertical="center"/>
    </xf>
    <xf numFmtId="49" fontId="3" fillId="33" borderId="12" xfId="0" applyNumberFormat="1" applyFont="1" applyFill="1" applyBorder="1" applyAlignment="1">
      <alignment vertical="center"/>
    </xf>
    <xf numFmtId="178" fontId="3" fillId="39" borderId="10" xfId="0" applyNumberFormat="1" applyFont="1" applyFill="1" applyBorder="1" applyAlignment="1" applyProtection="1">
      <alignment horizontal="right" vertical="center" shrinkToFit="1"/>
      <protection locked="0"/>
    </xf>
    <xf numFmtId="49" fontId="6" fillId="33" borderId="10" xfId="0" applyNumberFormat="1" applyFont="1" applyFill="1" applyBorder="1" applyAlignment="1">
      <alignment vertical="center" shrinkToFit="1"/>
    </xf>
    <xf numFmtId="0" fontId="0" fillId="33" borderId="0" xfId="0" applyFont="1" applyFill="1" applyAlignment="1">
      <alignment vertical="center"/>
    </xf>
    <xf numFmtId="49" fontId="6" fillId="33" borderId="10" xfId="0" applyNumberFormat="1" applyFont="1" applyFill="1" applyBorder="1" applyAlignment="1">
      <alignment horizontal="left" vertical="center" shrinkToFit="1"/>
    </xf>
    <xf numFmtId="0" fontId="4" fillId="39" borderId="10" xfId="0" applyFont="1" applyFill="1" applyBorder="1" applyAlignment="1" applyProtection="1">
      <alignment horizontal="right" vertical="center" wrapText="1"/>
      <protection locked="0"/>
    </xf>
    <xf numFmtId="49" fontId="0" fillId="33" borderId="14" xfId="0" applyNumberFormat="1" applyFont="1" applyFill="1" applyBorder="1" applyAlignment="1">
      <alignment vertical="center"/>
    </xf>
    <xf numFmtId="49" fontId="0" fillId="33" borderId="11" xfId="0" applyNumberFormat="1" applyFont="1" applyFill="1" applyBorder="1" applyAlignment="1">
      <alignment vertical="center"/>
    </xf>
    <xf numFmtId="49" fontId="0" fillId="33" borderId="12" xfId="0" applyNumberFormat="1" applyFont="1" applyFill="1" applyBorder="1" applyAlignment="1">
      <alignment vertical="center"/>
    </xf>
    <xf numFmtId="0" fontId="3" fillId="33" borderId="21" xfId="0" applyFont="1" applyFill="1" applyBorder="1" applyAlignment="1">
      <alignment vertical="center"/>
    </xf>
    <xf numFmtId="0" fontId="3" fillId="33" borderId="16" xfId="0" applyFont="1" applyFill="1" applyBorder="1" applyAlignment="1">
      <alignment vertical="center"/>
    </xf>
    <xf numFmtId="178" fontId="3" fillId="34" borderId="20" xfId="0" applyNumberFormat="1" applyFont="1" applyFill="1" applyBorder="1" applyAlignment="1">
      <alignment horizontal="right" vertical="center" shrinkToFit="1"/>
    </xf>
    <xf numFmtId="0" fontId="0" fillId="37" borderId="13" xfId="0" applyFill="1" applyBorder="1" applyAlignment="1">
      <alignment vertical="center"/>
    </xf>
    <xf numFmtId="0" fontId="0" fillId="37" borderId="15" xfId="0" applyFill="1" applyBorder="1" applyAlignment="1">
      <alignment vertical="center"/>
    </xf>
    <xf numFmtId="0" fontId="3" fillId="34" borderId="47" xfId="0" applyFont="1" applyFill="1" applyBorder="1" applyAlignment="1">
      <alignment vertical="center"/>
    </xf>
    <xf numFmtId="0" fontId="0" fillId="33" borderId="10" xfId="0" applyFont="1" applyFill="1" applyBorder="1" applyAlignment="1">
      <alignment vertical="center" shrinkToFit="1"/>
    </xf>
    <xf numFmtId="0" fontId="6" fillId="33" borderId="14" xfId="0" applyFont="1" applyFill="1" applyBorder="1" applyAlignment="1">
      <alignment vertical="center"/>
    </xf>
    <xf numFmtId="0" fontId="6" fillId="33" borderId="11" xfId="0" applyFont="1" applyFill="1" applyBorder="1" applyAlignment="1">
      <alignment vertical="center"/>
    </xf>
    <xf numFmtId="0" fontId="6" fillId="33" borderId="12" xfId="0" applyFont="1" applyFill="1" applyBorder="1" applyAlignment="1">
      <alignment vertical="center"/>
    </xf>
    <xf numFmtId="0" fontId="4" fillId="33" borderId="10" xfId="0" applyFont="1" applyFill="1" applyBorder="1" applyAlignment="1" applyProtection="1">
      <alignment vertical="center" wrapText="1"/>
      <protection/>
    </xf>
    <xf numFmtId="178" fontId="0" fillId="33" borderId="17" xfId="0" applyNumberFormat="1" applyFont="1" applyFill="1" applyBorder="1" applyAlignment="1">
      <alignment horizontal="right" vertical="center" shrinkToFit="1"/>
    </xf>
    <xf numFmtId="49" fontId="0" fillId="39" borderId="10" xfId="0" applyNumberFormat="1" applyFont="1" applyFill="1" applyBorder="1" applyAlignment="1" applyProtection="1">
      <alignment horizontal="right" vertical="center" wrapText="1"/>
      <protection locked="0"/>
    </xf>
    <xf numFmtId="177" fontId="0" fillId="39" borderId="10" xfId="0" applyNumberFormat="1" applyFont="1" applyFill="1" applyBorder="1" applyAlignment="1" applyProtection="1">
      <alignment horizontal="right" vertical="center"/>
      <protection locked="0"/>
    </xf>
    <xf numFmtId="0" fontId="4" fillId="33" borderId="10" xfId="0" applyFont="1" applyFill="1" applyBorder="1" applyAlignment="1" applyProtection="1">
      <alignment horizontal="center" vertical="center" wrapText="1"/>
      <protection/>
    </xf>
    <xf numFmtId="178" fontId="0" fillId="33" borderId="10" xfId="0" applyNumberFormat="1" applyFont="1" applyFill="1" applyBorder="1" applyAlignment="1">
      <alignment horizontal="center" vertical="center" shrinkToFit="1"/>
    </xf>
    <xf numFmtId="178" fontId="0" fillId="33" borderId="17" xfId="0" applyNumberFormat="1" applyFont="1" applyFill="1" applyBorder="1" applyAlignment="1">
      <alignment horizontal="center" vertical="center" shrinkToFit="1"/>
    </xf>
    <xf numFmtId="49" fontId="0" fillId="39" borderId="10" xfId="0" applyNumberFormat="1" applyFont="1" applyFill="1" applyBorder="1" applyAlignment="1" applyProtection="1">
      <alignment horizontal="center" vertical="center"/>
      <protection locked="0"/>
    </xf>
    <xf numFmtId="0" fontId="1" fillId="39" borderId="10" xfId="0" applyFont="1" applyFill="1" applyBorder="1" applyAlignment="1">
      <alignment horizontal="center" vertical="center" wrapText="1"/>
    </xf>
    <xf numFmtId="0" fontId="28" fillId="33" borderId="10" xfId="0" applyFont="1" applyFill="1" applyBorder="1" applyAlignment="1" applyProtection="1">
      <alignment horizontal="center" vertical="center" wrapText="1"/>
      <protection/>
    </xf>
    <xf numFmtId="178" fontId="28" fillId="33" borderId="10" xfId="0" applyNumberFormat="1" applyFont="1" applyFill="1" applyBorder="1" applyAlignment="1">
      <alignment horizontal="center" vertical="center" wrapText="1"/>
    </xf>
    <xf numFmtId="178" fontId="28" fillId="33" borderId="10" xfId="0" applyNumberFormat="1" applyFont="1" applyFill="1" applyBorder="1" applyAlignment="1">
      <alignment horizontal="center" vertical="center" shrinkToFit="1"/>
    </xf>
    <xf numFmtId="178" fontId="1" fillId="0" borderId="10" xfId="0" applyNumberFormat="1" applyFont="1" applyFill="1" applyBorder="1" applyAlignment="1" applyProtection="1">
      <alignment horizontal="center" vertical="center" wrapText="1" shrinkToFit="1"/>
      <protection/>
    </xf>
    <xf numFmtId="178" fontId="5" fillId="0" borderId="24" xfId="48" applyNumberFormat="1" applyFont="1" applyFill="1" applyBorder="1" applyAlignment="1">
      <alignment vertical="center" shrinkToFit="1"/>
    </xf>
    <xf numFmtId="38" fontId="0" fillId="0" borderId="29" xfId="48" applyFont="1" applyFill="1" applyBorder="1" applyAlignment="1">
      <alignment horizontal="right" vertical="center" shrinkToFit="1"/>
    </xf>
    <xf numFmtId="178" fontId="5" fillId="0" borderId="12" xfId="48" applyNumberFormat="1" applyFont="1" applyFill="1" applyBorder="1" applyAlignment="1">
      <alignment vertical="center" shrinkToFit="1"/>
    </xf>
    <xf numFmtId="178" fontId="5" fillId="0" borderId="42" xfId="48" applyNumberFormat="1" applyFont="1" applyFill="1" applyBorder="1" applyAlignment="1">
      <alignment vertical="center" shrinkToFit="1"/>
    </xf>
    <xf numFmtId="38" fontId="0" fillId="0" borderId="10" xfId="48" applyFont="1" applyFill="1" applyBorder="1" applyAlignment="1">
      <alignment horizontal="right" vertical="center" shrinkToFit="1"/>
    </xf>
    <xf numFmtId="178" fontId="0" fillId="0" borderId="12" xfId="48" applyNumberFormat="1" applyFont="1" applyFill="1" applyBorder="1" applyAlignment="1">
      <alignment vertical="center" shrinkToFit="1"/>
    </xf>
    <xf numFmtId="38" fontId="3" fillId="37" borderId="20" xfId="48" applyFont="1" applyFill="1" applyBorder="1" applyAlignment="1">
      <alignment horizontal="right" vertical="center" shrinkToFit="1"/>
    </xf>
    <xf numFmtId="38" fontId="5" fillId="0" borderId="10" xfId="48" applyFont="1" applyFill="1" applyBorder="1" applyAlignment="1">
      <alignment horizontal="right" vertical="center" shrinkToFit="1"/>
    </xf>
    <xf numFmtId="38" fontId="3" fillId="38" borderId="20" xfId="48" applyFont="1" applyFill="1" applyBorder="1" applyAlignment="1">
      <alignment horizontal="right" vertical="center" shrinkToFit="1"/>
    </xf>
    <xf numFmtId="38" fontId="6" fillId="38" borderId="20" xfId="48" applyFont="1" applyFill="1" applyBorder="1" applyAlignment="1">
      <alignment horizontal="right" vertical="center" shrinkToFit="1"/>
    </xf>
    <xf numFmtId="38" fontId="3" fillId="37" borderId="10" xfId="48" applyFont="1" applyFill="1" applyBorder="1" applyAlignment="1">
      <alignment horizontal="right" vertical="center" shrinkToFit="1"/>
    </xf>
    <xf numFmtId="38" fontId="3" fillId="38" borderId="10" xfId="48" applyFont="1" applyFill="1" applyBorder="1" applyAlignment="1">
      <alignment horizontal="right" vertical="center" shrinkToFit="1"/>
    </xf>
    <xf numFmtId="178" fontId="15" fillId="0" borderId="29" xfId="0" applyNumberFormat="1" applyFont="1" applyBorder="1" applyAlignment="1">
      <alignment horizontal="right" vertical="center"/>
    </xf>
    <xf numFmtId="178" fontId="1" fillId="0" borderId="28" xfId="0" applyNumberFormat="1" applyFont="1" applyFill="1" applyBorder="1" applyAlignment="1" applyProtection="1">
      <alignment horizontal="center" vertical="center" wrapText="1" shrinkToFit="1"/>
      <protection/>
    </xf>
    <xf numFmtId="178" fontId="1" fillId="0" borderId="49" xfId="0" applyNumberFormat="1" applyFont="1" applyFill="1" applyBorder="1" applyAlignment="1" applyProtection="1">
      <alignment horizontal="center" vertical="center" wrapText="1" shrinkToFit="1"/>
      <protection/>
    </xf>
    <xf numFmtId="178" fontId="1" fillId="0" borderId="42" xfId="0" applyNumberFormat="1" applyFont="1" applyFill="1" applyBorder="1" applyAlignment="1" applyProtection="1">
      <alignment horizontal="center" vertical="center" wrapText="1" shrinkToFit="1"/>
      <protection/>
    </xf>
    <xf numFmtId="178" fontId="1" fillId="0" borderId="22" xfId="0" applyNumberFormat="1" applyFont="1" applyFill="1" applyBorder="1" applyAlignment="1" applyProtection="1">
      <alignment horizontal="center" vertical="center" wrapText="1" shrinkToFit="1"/>
      <protection/>
    </xf>
    <xf numFmtId="0" fontId="0" fillId="0" borderId="16" xfId="0" applyFill="1" applyBorder="1" applyAlignment="1" applyProtection="1">
      <alignment horizontal="center" vertical="center"/>
      <protection/>
    </xf>
    <xf numFmtId="0" fontId="0" fillId="0" borderId="21" xfId="0" applyFill="1" applyBorder="1" applyAlignment="1" applyProtection="1">
      <alignment horizontal="center" vertical="center"/>
      <protection/>
    </xf>
    <xf numFmtId="178" fontId="0" fillId="0" borderId="12" xfId="0" applyNumberFormat="1" applyFill="1" applyBorder="1" applyAlignment="1" applyProtection="1">
      <alignment horizontal="center" vertical="center" shrinkToFit="1"/>
      <protection/>
    </xf>
    <xf numFmtId="178" fontId="0" fillId="0" borderId="11" xfId="0" applyNumberFormat="1" applyFill="1" applyBorder="1" applyAlignment="1" applyProtection="1">
      <alignment horizontal="center" vertical="center" shrinkToFit="1"/>
      <protection/>
    </xf>
    <xf numFmtId="178" fontId="0" fillId="0" borderId="14" xfId="0" applyNumberFormat="1" applyFill="1" applyBorder="1" applyAlignment="1" applyProtection="1">
      <alignment horizontal="center" vertical="center" shrinkToFit="1"/>
      <protection/>
    </xf>
    <xf numFmtId="178" fontId="0" fillId="0" borderId="12" xfId="0" applyNumberFormat="1" applyFill="1" applyBorder="1" applyAlignment="1" applyProtection="1">
      <alignment vertical="center" shrinkToFit="1"/>
      <protection/>
    </xf>
    <xf numFmtId="178" fontId="0" fillId="0" borderId="14" xfId="0" applyNumberFormat="1" applyFill="1" applyBorder="1" applyAlignment="1" applyProtection="1">
      <alignment vertical="center" shrinkToFit="1"/>
      <protection/>
    </xf>
    <xf numFmtId="0" fontId="31" fillId="0" borderId="42" xfId="0" applyFont="1" applyFill="1" applyBorder="1" applyAlignment="1" applyProtection="1">
      <alignment horizontal="center" vertical="center"/>
      <protection/>
    </xf>
    <xf numFmtId="0" fontId="31" fillId="0" borderId="33" xfId="0" applyFont="1" applyFill="1" applyBorder="1" applyAlignment="1" applyProtection="1">
      <alignment horizontal="center" vertical="center"/>
      <protection/>
    </xf>
    <xf numFmtId="0" fontId="31" fillId="0" borderId="43" xfId="0" applyFont="1" applyFill="1" applyBorder="1" applyAlignment="1" applyProtection="1">
      <alignment horizontal="center" vertical="center"/>
      <protection/>
    </xf>
    <xf numFmtId="0" fontId="31" fillId="0" borderId="45" xfId="0" applyFont="1" applyFill="1" applyBorder="1" applyAlignment="1" applyProtection="1">
      <alignment horizontal="center" vertical="center"/>
      <protection/>
    </xf>
    <xf numFmtId="0" fontId="31" fillId="0" borderId="22" xfId="0" applyFont="1" applyFill="1" applyBorder="1" applyAlignment="1" applyProtection="1">
      <alignment horizontal="center" vertical="center"/>
      <protection/>
    </xf>
    <xf numFmtId="0" fontId="31" fillId="0" borderId="50" xfId="0" applyFont="1" applyFill="1" applyBorder="1" applyAlignment="1" applyProtection="1">
      <alignment horizontal="center" vertical="center"/>
      <protection/>
    </xf>
    <xf numFmtId="178" fontId="3" fillId="0" borderId="36" xfId="0" applyNumberFormat="1" applyFont="1" applyFill="1" applyBorder="1" applyAlignment="1" applyProtection="1">
      <alignment vertical="center" shrinkToFit="1"/>
      <protection/>
    </xf>
    <xf numFmtId="178" fontId="3" fillId="0" borderId="39" xfId="0" applyNumberFormat="1" applyFont="1" applyFill="1" applyBorder="1" applyAlignment="1" applyProtection="1">
      <alignment vertical="center" shrinkToFit="1"/>
      <protection/>
    </xf>
    <xf numFmtId="0" fontId="69" fillId="0" borderId="28" xfId="0" applyFont="1" applyFill="1" applyBorder="1" applyAlignment="1" applyProtection="1">
      <alignment vertical="center"/>
      <protection/>
    </xf>
    <xf numFmtId="0" fontId="0" fillId="0" borderId="29" xfId="0" applyBorder="1" applyAlignment="1">
      <alignment vertical="center"/>
    </xf>
    <xf numFmtId="0" fontId="3" fillId="0" borderId="51" xfId="0" applyFont="1" applyFill="1" applyBorder="1" applyAlignment="1" applyProtection="1">
      <alignment horizontal="center" vertical="center"/>
      <protection/>
    </xf>
    <xf numFmtId="0" fontId="3" fillId="0" borderId="52" xfId="0" applyFont="1"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178" fontId="1" fillId="0" borderId="43" xfId="0" applyNumberFormat="1" applyFont="1" applyFill="1" applyBorder="1" applyAlignment="1" applyProtection="1">
      <alignment horizontal="center" vertical="center" wrapText="1" shrinkToFit="1"/>
      <protection/>
    </xf>
    <xf numFmtId="0" fontId="32" fillId="33" borderId="12" xfId="0" applyFont="1" applyFill="1" applyBorder="1" applyAlignment="1">
      <alignment horizontal="center" vertical="center" shrinkToFit="1"/>
    </xf>
    <xf numFmtId="0" fontId="32" fillId="33" borderId="11" xfId="0" applyFont="1" applyFill="1" applyBorder="1" applyAlignment="1">
      <alignment horizontal="center" vertical="center" shrinkToFit="1"/>
    </xf>
    <xf numFmtId="0" fontId="32" fillId="33" borderId="14" xfId="0" applyFont="1" applyFill="1" applyBorder="1" applyAlignment="1">
      <alignment horizontal="center" vertical="center" shrinkToFit="1"/>
    </xf>
    <xf numFmtId="0" fontId="0" fillId="33" borderId="12" xfId="0" applyFill="1" applyBorder="1" applyAlignment="1">
      <alignment vertical="center"/>
    </xf>
    <xf numFmtId="0" fontId="0" fillId="33" borderId="11" xfId="0" applyFill="1" applyBorder="1" applyAlignment="1">
      <alignment vertical="center"/>
    </xf>
    <xf numFmtId="0" fontId="0" fillId="33" borderId="14" xfId="0" applyFill="1" applyBorder="1" applyAlignment="1">
      <alignment vertical="center"/>
    </xf>
    <xf numFmtId="0" fontId="0" fillId="33" borderId="10" xfId="0" applyFill="1" applyBorder="1" applyAlignment="1">
      <alignment horizontal="center" vertical="center"/>
    </xf>
    <xf numFmtId="49" fontId="0" fillId="33" borderId="12" xfId="0" applyNumberFormat="1" applyFill="1" applyBorder="1" applyAlignment="1">
      <alignment horizontal="center" vertical="center" wrapText="1"/>
    </xf>
    <xf numFmtId="0" fontId="0" fillId="0" borderId="11" xfId="0" applyBorder="1" applyAlignment="1">
      <alignment horizontal="center" vertical="center"/>
    </xf>
    <xf numFmtId="0" fontId="0" fillId="0" borderId="14" xfId="0" applyBorder="1" applyAlignment="1">
      <alignment horizontal="center" vertical="center"/>
    </xf>
    <xf numFmtId="0" fontId="0" fillId="0" borderId="11" xfId="0" applyBorder="1" applyAlignment="1">
      <alignment vertical="center"/>
    </xf>
    <xf numFmtId="0" fontId="0" fillId="0" borderId="14" xfId="0" applyBorder="1" applyAlignment="1">
      <alignment vertical="center"/>
    </xf>
    <xf numFmtId="178" fontId="5" fillId="0" borderId="28" xfId="48" applyNumberFormat="1" applyFont="1" applyFill="1" applyBorder="1" applyAlignment="1">
      <alignment horizontal="right" vertical="center" shrinkToFit="1"/>
    </xf>
    <xf numFmtId="178" fontId="5" fillId="0" borderId="29" xfId="48" applyNumberFormat="1" applyFont="1" applyFill="1" applyBorder="1" applyAlignment="1">
      <alignment horizontal="right" vertical="center" shrinkToFit="1"/>
    </xf>
    <xf numFmtId="0" fontId="1" fillId="0" borderId="16" xfId="0" applyFont="1" applyFill="1" applyBorder="1" applyAlignment="1" applyProtection="1">
      <alignment horizontal="center" vertical="center"/>
      <protection/>
    </xf>
    <xf numFmtId="0" fontId="1" fillId="0" borderId="21" xfId="0" applyFont="1" applyFill="1" applyBorder="1" applyAlignment="1" applyProtection="1">
      <alignment horizontal="center" vertical="center"/>
      <protection/>
    </xf>
    <xf numFmtId="0" fontId="3" fillId="0" borderId="51" xfId="0" applyFont="1" applyFill="1" applyBorder="1" applyAlignment="1">
      <alignment horizontal="center" vertical="center" shrinkToFit="1"/>
    </xf>
    <xf numFmtId="0" fontId="3" fillId="0" borderId="52" xfId="0" applyFont="1" applyFill="1" applyBorder="1" applyAlignment="1">
      <alignment horizontal="center" vertical="center" shrinkToFit="1"/>
    </xf>
    <xf numFmtId="0" fontId="0" fillId="33" borderId="12" xfId="0" applyFont="1" applyFill="1" applyBorder="1" applyAlignment="1">
      <alignment vertical="center" shrinkToFit="1"/>
    </xf>
    <xf numFmtId="0" fontId="0" fillId="0" borderId="11" xfId="0" applyFont="1" applyBorder="1" applyAlignment="1">
      <alignment vertical="center" shrinkToFit="1"/>
    </xf>
    <xf numFmtId="0" fontId="0" fillId="0" borderId="14" xfId="0" applyFont="1" applyBorder="1" applyAlignment="1">
      <alignment vertical="center" shrinkToFit="1"/>
    </xf>
    <xf numFmtId="49" fontId="0" fillId="33" borderId="12" xfId="0" applyNumberFormat="1" applyFill="1" applyBorder="1" applyAlignment="1">
      <alignment vertical="center" shrinkToFit="1"/>
    </xf>
    <xf numFmtId="0" fontId="0" fillId="0" borderId="11" xfId="0" applyBorder="1" applyAlignment="1">
      <alignment vertical="center" shrinkToFit="1"/>
    </xf>
    <xf numFmtId="0" fontId="0" fillId="0" borderId="14" xfId="0" applyBorder="1" applyAlignment="1">
      <alignment vertical="center" shrinkToFit="1"/>
    </xf>
    <xf numFmtId="49" fontId="0" fillId="33" borderId="12" xfId="0" applyNumberFormat="1" applyFill="1" applyBorder="1" applyAlignment="1">
      <alignment horizontal="left" vertical="center" shrinkToFit="1"/>
    </xf>
    <xf numFmtId="0" fontId="0" fillId="0" borderId="11" xfId="0" applyBorder="1" applyAlignment="1">
      <alignment horizontal="left" vertical="center" shrinkToFit="1"/>
    </xf>
    <xf numFmtId="0" fontId="0" fillId="0" borderId="14" xfId="0" applyBorder="1" applyAlignment="1">
      <alignment horizontal="left" vertical="center" shrinkToFit="1"/>
    </xf>
    <xf numFmtId="0" fontId="5" fillId="33" borderId="12" xfId="0" applyFont="1" applyFill="1" applyBorder="1" applyAlignment="1">
      <alignment vertical="center" shrinkToFit="1"/>
    </xf>
    <xf numFmtId="0" fontId="5" fillId="0" borderId="11" xfId="0" applyFont="1" applyBorder="1" applyAlignment="1">
      <alignment vertical="center" shrinkToFit="1"/>
    </xf>
    <xf numFmtId="0" fontId="5" fillId="0" borderId="14" xfId="0" applyFont="1" applyBorder="1" applyAlignment="1">
      <alignment vertical="center" shrinkToFit="1"/>
    </xf>
    <xf numFmtId="0" fontId="0" fillId="33" borderId="12" xfId="0" applyFill="1" applyBorder="1" applyAlignment="1">
      <alignment vertical="center" shrinkToFit="1"/>
    </xf>
    <xf numFmtId="49" fontId="3" fillId="33" borderId="12" xfId="0" applyNumberFormat="1" applyFont="1" applyFill="1" applyBorder="1" applyAlignment="1">
      <alignment horizontal="center" vertical="center" wrapText="1" shrinkToFit="1"/>
    </xf>
    <xf numFmtId="0" fontId="3" fillId="0" borderId="11" xfId="0" applyFont="1" applyBorder="1" applyAlignment="1">
      <alignment horizontal="center" vertical="center" shrinkToFit="1"/>
    </xf>
    <xf numFmtId="0" fontId="3" fillId="0" borderId="14" xfId="0" applyFont="1" applyBorder="1" applyAlignment="1">
      <alignment horizontal="center" vertical="center" shrinkToFit="1"/>
    </xf>
    <xf numFmtId="0" fontId="0" fillId="33" borderId="11" xfId="0" applyFill="1" applyBorder="1" applyAlignment="1">
      <alignment vertical="center" shrinkToFit="1"/>
    </xf>
    <xf numFmtId="0" fontId="0" fillId="33" borderId="14" xfId="0" applyFill="1" applyBorder="1" applyAlignment="1">
      <alignment vertical="center" shrinkToFit="1"/>
    </xf>
    <xf numFmtId="0" fontId="0" fillId="33" borderId="10" xfId="0" applyFill="1" applyBorder="1" applyAlignment="1">
      <alignment horizontal="center" vertical="center" shrinkToFit="1"/>
    </xf>
    <xf numFmtId="49" fontId="0" fillId="33" borderId="12" xfId="0" applyNumberFormat="1" applyFont="1" applyFill="1" applyBorder="1" applyAlignment="1">
      <alignment vertical="center" shrinkToFit="1"/>
    </xf>
    <xf numFmtId="49" fontId="5" fillId="33" borderId="12" xfId="0" applyNumberFormat="1" applyFont="1" applyFill="1" applyBorder="1" applyAlignment="1">
      <alignment vertical="center" shrinkToFit="1"/>
    </xf>
    <xf numFmtId="0" fontId="0" fillId="33" borderId="11" xfId="0" applyFont="1" applyFill="1" applyBorder="1" applyAlignment="1">
      <alignment vertical="center" shrinkToFit="1"/>
    </xf>
    <xf numFmtId="0" fontId="0" fillId="33" borderId="14" xfId="0" applyFont="1" applyFill="1" applyBorder="1" applyAlignment="1">
      <alignment vertical="center" shrinkToFit="1"/>
    </xf>
    <xf numFmtId="38" fontId="16" fillId="0" borderId="12" xfId="48" applyFont="1" applyBorder="1" applyAlignment="1">
      <alignment horizontal="center" vertical="center" wrapText="1"/>
    </xf>
    <xf numFmtId="38" fontId="16" fillId="0" borderId="11" xfId="48" applyFont="1" applyBorder="1" applyAlignment="1">
      <alignment horizontal="center" vertical="center" wrapText="1"/>
    </xf>
    <xf numFmtId="38" fontId="16" fillId="0" borderId="14" xfId="48" applyFont="1" applyBorder="1" applyAlignment="1">
      <alignment horizontal="center" vertical="center" wrapText="1"/>
    </xf>
    <xf numFmtId="38" fontId="16" fillId="0" borderId="25" xfId="48" applyFont="1" applyBorder="1" applyAlignment="1">
      <alignment vertical="center"/>
    </xf>
    <xf numFmtId="38" fontId="21" fillId="0" borderId="11" xfId="48" applyFont="1" applyBorder="1" applyAlignment="1">
      <alignment horizontal="center" vertical="center" shrinkToFit="1"/>
    </xf>
    <xf numFmtId="38" fontId="21" fillId="0" borderId="14" xfId="48" applyFont="1" applyBorder="1" applyAlignment="1">
      <alignment horizontal="center" vertical="center" shrinkToFit="1"/>
    </xf>
    <xf numFmtId="38" fontId="16" fillId="0" borderId="28" xfId="48" applyFont="1" applyBorder="1" applyAlignment="1">
      <alignment horizontal="center" vertical="center" textRotation="255"/>
    </xf>
    <xf numFmtId="38" fontId="16" fillId="0" borderId="44" xfId="48" applyFont="1" applyBorder="1" applyAlignment="1">
      <alignment horizontal="center" vertical="center" textRotation="255"/>
    </xf>
    <xf numFmtId="38" fontId="16" fillId="0" borderId="29" xfId="48" applyFont="1" applyBorder="1" applyAlignment="1">
      <alignment horizontal="center" vertical="center" textRotation="255"/>
    </xf>
    <xf numFmtId="38" fontId="16" fillId="0" borderId="12" xfId="48" applyFont="1" applyBorder="1" applyAlignment="1">
      <alignment horizontal="center" vertical="center"/>
    </xf>
    <xf numFmtId="38" fontId="16" fillId="0" borderId="14" xfId="48" applyFont="1" applyBorder="1" applyAlignment="1">
      <alignment horizontal="center" vertical="center"/>
    </xf>
    <xf numFmtId="38" fontId="16" fillId="0" borderId="11" xfId="48" applyFont="1" applyBorder="1" applyAlignment="1">
      <alignment horizontal="center" vertical="center"/>
    </xf>
    <xf numFmtId="179" fontId="9" fillId="0" borderId="10" xfId="48" applyNumberFormat="1" applyFont="1" applyBorder="1" applyAlignment="1">
      <alignment horizontal="center" vertical="center"/>
    </xf>
    <xf numFmtId="0" fontId="9" fillId="0" borderId="28" xfId="0" applyFont="1" applyBorder="1" applyAlignment="1">
      <alignment horizontal="center" vertical="center" textRotation="255"/>
    </xf>
    <xf numFmtId="0" fontId="9" fillId="0" borderId="44" xfId="0" applyFont="1" applyBorder="1" applyAlignment="1">
      <alignment horizontal="center" vertical="center" textRotation="255"/>
    </xf>
    <xf numFmtId="38" fontId="9" fillId="0" borderId="42" xfId="48" applyFont="1" applyBorder="1" applyAlignment="1">
      <alignment horizontal="center" vertical="center"/>
    </xf>
    <xf numFmtId="38" fontId="9" fillId="0" borderId="32" xfId="48" applyFont="1" applyBorder="1" applyAlignment="1">
      <alignment horizontal="center" vertical="center"/>
    </xf>
    <xf numFmtId="38" fontId="9" fillId="0" borderId="33" xfId="48" applyFont="1" applyBorder="1" applyAlignment="1">
      <alignment horizontal="center" vertical="center"/>
    </xf>
    <xf numFmtId="38" fontId="9" fillId="0" borderId="24" xfId="48" applyFont="1" applyBorder="1" applyAlignment="1">
      <alignment horizontal="center" vertical="center"/>
    </xf>
    <xf numFmtId="38" fontId="9" fillId="0" borderId="25" xfId="48" applyFont="1" applyBorder="1" applyAlignment="1">
      <alignment horizontal="center" vertical="center"/>
    </xf>
    <xf numFmtId="38" fontId="9" fillId="0" borderId="35" xfId="48" applyFont="1" applyBorder="1" applyAlignment="1">
      <alignment horizontal="center" vertical="center"/>
    </xf>
    <xf numFmtId="180" fontId="9" fillId="40" borderId="33" xfId="48" applyNumberFormat="1" applyFont="1" applyFill="1" applyBorder="1" applyAlignment="1">
      <alignment horizontal="right"/>
    </xf>
    <xf numFmtId="180" fontId="9" fillId="40" borderId="35" xfId="48" applyNumberFormat="1" applyFont="1" applyFill="1" applyBorder="1" applyAlignment="1">
      <alignment horizontal="right"/>
    </xf>
    <xf numFmtId="0" fontId="9" fillId="0" borderId="28" xfId="0" applyFont="1" applyBorder="1" applyAlignment="1">
      <alignment horizontal="center" vertical="center" textRotation="255" wrapText="1"/>
    </xf>
    <xf numFmtId="180" fontId="9" fillId="41" borderId="53" xfId="48" applyNumberFormat="1" applyFont="1" applyFill="1" applyBorder="1" applyAlignment="1">
      <alignment horizontal="right"/>
    </xf>
    <xf numFmtId="180" fontId="9" fillId="41" borderId="54" xfId="48" applyNumberFormat="1" applyFont="1" applyFill="1" applyBorder="1" applyAlignment="1">
      <alignment horizontal="right"/>
    </xf>
    <xf numFmtId="0" fontId="9" fillId="0" borderId="29" xfId="0" applyFont="1" applyBorder="1" applyAlignment="1">
      <alignment horizontal="center" vertical="center" textRotation="255"/>
    </xf>
    <xf numFmtId="0" fontId="9" fillId="0" borderId="44" xfId="0" applyFont="1" applyBorder="1" applyAlignment="1">
      <alignment horizontal="center" vertical="center" textRotation="255" wrapText="1"/>
    </xf>
    <xf numFmtId="0" fontId="9" fillId="0" borderId="29" xfId="0" applyFont="1" applyBorder="1" applyAlignment="1">
      <alignment horizontal="center" vertical="center" textRotation="255" wrapText="1"/>
    </xf>
    <xf numFmtId="180" fontId="9" fillId="40" borderId="28" xfId="48" applyNumberFormat="1" applyFont="1" applyFill="1" applyBorder="1" applyAlignment="1">
      <alignment horizontal="right"/>
    </xf>
    <xf numFmtId="180" fontId="9" fillId="40" borderId="29" xfId="48" applyNumberFormat="1" applyFont="1" applyFill="1" applyBorder="1" applyAlignment="1">
      <alignment horizontal="right"/>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428625</xdr:colOff>
      <xdr:row>50</xdr:row>
      <xdr:rowOff>19050</xdr:rowOff>
    </xdr:from>
    <xdr:ext cx="0" cy="171450"/>
    <xdr:sp fLocksText="0">
      <xdr:nvSpPr>
        <xdr:cNvPr id="1" name="テキスト ボックス 1"/>
        <xdr:cNvSpPr txBox="1">
          <a:spLocks noChangeArrowheads="1"/>
        </xdr:cNvSpPr>
      </xdr:nvSpPr>
      <xdr:spPr>
        <a:xfrm>
          <a:off x="5800725" y="8667750"/>
          <a:ext cx="0" cy="171450"/>
        </a:xfrm>
        <a:prstGeom prst="rect">
          <a:avLst/>
        </a:prstGeom>
        <a:noFill/>
        <a:ln w="9525" cmpd="sng">
          <a:noFill/>
        </a:ln>
      </xdr:spPr>
      <xdr:txBody>
        <a:bodyPr vertOverflow="clip" wrap="square" lIns="0" tIns="0" rIns="0" bIns="0">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1</xdr:col>
      <xdr:colOff>2257425</xdr:colOff>
      <xdr:row>2</xdr:row>
      <xdr:rowOff>38100</xdr:rowOff>
    </xdr:from>
    <xdr:to>
      <xdr:col>6</xdr:col>
      <xdr:colOff>85725</xdr:colOff>
      <xdr:row>3</xdr:row>
      <xdr:rowOff>161925</xdr:rowOff>
    </xdr:to>
    <xdr:sp>
      <xdr:nvSpPr>
        <xdr:cNvPr id="2" name="大かっこ 2"/>
        <xdr:cNvSpPr>
          <a:spLocks/>
        </xdr:cNvSpPr>
      </xdr:nvSpPr>
      <xdr:spPr>
        <a:xfrm>
          <a:off x="2762250" y="352425"/>
          <a:ext cx="3533775" cy="2952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133350</xdr:colOff>
      <xdr:row>0</xdr:row>
      <xdr:rowOff>76200</xdr:rowOff>
    </xdr:from>
    <xdr:to>
      <xdr:col>2</xdr:col>
      <xdr:colOff>1924050</xdr:colOff>
      <xdr:row>0</xdr:row>
      <xdr:rowOff>552450</xdr:rowOff>
    </xdr:to>
    <xdr:sp>
      <xdr:nvSpPr>
        <xdr:cNvPr id="1" name="フレーム 1"/>
        <xdr:cNvSpPr>
          <a:spLocks/>
        </xdr:cNvSpPr>
      </xdr:nvSpPr>
      <xdr:spPr>
        <a:xfrm>
          <a:off x="1295400" y="76200"/>
          <a:ext cx="1790700" cy="476250"/>
        </a:xfrm>
        <a:custGeom>
          <a:pathLst>
            <a:path h="476250" w="1797844">
              <a:moveTo>
                <a:pt x="0" y="0"/>
              </a:moveTo>
              <a:lnTo>
                <a:pt x="1797844" y="0"/>
              </a:lnTo>
              <a:lnTo>
                <a:pt x="1797844" y="476250"/>
              </a:lnTo>
              <a:lnTo>
                <a:pt x="0" y="476250"/>
              </a:lnTo>
              <a:lnTo>
                <a:pt x="0" y="0"/>
              </a:lnTo>
              <a:close/>
              <a:moveTo>
                <a:pt x="0" y="0"/>
              </a:moveTo>
              <a:lnTo>
                <a:pt x="59531" y="59531"/>
              </a:lnTo>
              <a:lnTo>
                <a:pt x="59531" y="416719"/>
              </a:lnTo>
              <a:lnTo>
                <a:pt x="1738313" y="416719"/>
              </a:lnTo>
              <a:lnTo>
                <a:pt x="1738313" y="59531"/>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2590800</xdr:colOff>
      <xdr:row>2</xdr:row>
      <xdr:rowOff>47625</xdr:rowOff>
    </xdr:from>
    <xdr:to>
      <xdr:col>6</xdr:col>
      <xdr:colOff>419100</xdr:colOff>
      <xdr:row>4</xdr:row>
      <xdr:rowOff>0</xdr:rowOff>
    </xdr:to>
    <xdr:sp>
      <xdr:nvSpPr>
        <xdr:cNvPr id="1" name="大かっこ 2"/>
        <xdr:cNvSpPr>
          <a:spLocks/>
        </xdr:cNvSpPr>
      </xdr:nvSpPr>
      <xdr:spPr>
        <a:xfrm>
          <a:off x="3038475" y="361950"/>
          <a:ext cx="3562350" cy="2952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0</xdr:row>
      <xdr:rowOff>85725</xdr:rowOff>
    </xdr:from>
    <xdr:to>
      <xdr:col>2</xdr:col>
      <xdr:colOff>2876550</xdr:colOff>
      <xdr:row>0</xdr:row>
      <xdr:rowOff>561975</xdr:rowOff>
    </xdr:to>
    <xdr:sp>
      <xdr:nvSpPr>
        <xdr:cNvPr id="1" name="フレーム 1"/>
        <xdr:cNvSpPr>
          <a:spLocks/>
        </xdr:cNvSpPr>
      </xdr:nvSpPr>
      <xdr:spPr>
        <a:xfrm>
          <a:off x="409575" y="85725"/>
          <a:ext cx="3457575" cy="476250"/>
        </a:xfrm>
        <a:custGeom>
          <a:pathLst>
            <a:path h="476250" w="3464718">
              <a:moveTo>
                <a:pt x="0" y="0"/>
              </a:moveTo>
              <a:lnTo>
                <a:pt x="3464718" y="0"/>
              </a:lnTo>
              <a:lnTo>
                <a:pt x="3464718" y="476250"/>
              </a:lnTo>
              <a:lnTo>
                <a:pt x="0" y="476250"/>
              </a:lnTo>
              <a:lnTo>
                <a:pt x="0" y="0"/>
              </a:lnTo>
              <a:close/>
              <a:moveTo>
                <a:pt x="0" y="0"/>
              </a:moveTo>
              <a:lnTo>
                <a:pt x="59531" y="59531"/>
              </a:lnTo>
              <a:lnTo>
                <a:pt x="59531" y="416719"/>
              </a:lnTo>
              <a:lnTo>
                <a:pt x="3405187" y="416719"/>
              </a:lnTo>
              <a:lnTo>
                <a:pt x="3405187" y="59531"/>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114300</xdr:colOff>
      <xdr:row>8</xdr:row>
      <xdr:rowOff>104775</xdr:rowOff>
    </xdr:from>
    <xdr:to>
      <xdr:col>6</xdr:col>
      <xdr:colOff>1123950</xdr:colOff>
      <xdr:row>13</xdr:row>
      <xdr:rowOff>9525</xdr:rowOff>
    </xdr:to>
    <xdr:sp>
      <xdr:nvSpPr>
        <xdr:cNvPr id="1" name="AutoShape 6"/>
        <xdr:cNvSpPr>
          <a:spLocks/>
        </xdr:cNvSpPr>
      </xdr:nvSpPr>
      <xdr:spPr>
        <a:xfrm>
          <a:off x="876300" y="1981200"/>
          <a:ext cx="5648325" cy="857250"/>
        </a:xfrm>
        <a:prstGeom prst="wedgeRectCallout">
          <a:avLst>
            <a:gd name="adj1" fmla="val 24986"/>
            <a:gd name="adj2" fmla="val -28541"/>
          </a:avLst>
        </a:prstGeom>
        <a:solidFill>
          <a:srgbClr val="CCFFFF"/>
        </a:solidFill>
        <a:ln w="9525" cmpd="sng">
          <a:solidFill>
            <a:srgbClr val="000000"/>
          </a:solidFill>
          <a:headEnd type="none"/>
          <a:tailEnd type="none"/>
        </a:ln>
      </xdr:spPr>
      <xdr:txBody>
        <a:bodyPr vertOverflow="clip" wrap="square" lIns="27432" tIns="18288" rIns="0" bIns="18288" anchor="ctr"/>
        <a:p>
          <a:pPr algn="l">
            <a:defRPr/>
          </a:pPr>
          <a:r>
            <a:rPr lang="en-US" cap="none" sz="1050" b="0" i="0" u="none" baseline="0">
              <a:solidFill>
                <a:srgbClr val="000000"/>
              </a:solidFill>
              <a:latin typeface="ＭＳ Ｐゴシック"/>
              <a:ea typeface="ＭＳ Ｐゴシック"/>
              <a:cs typeface="ＭＳ Ｐゴシック"/>
            </a:rPr>
            <a:t>★「事業予算書」で記入した支出の内訳のうち、「③令和３年度内に申請団体自らが支払う経費」で、不課税取引又は非課税取引に該当するものを円単位で記入してください。なお、</a:t>
          </a:r>
          <a:r>
            <a:rPr lang="en-US" cap="none" sz="1100" b="0" i="0" u="none" baseline="0">
              <a:solidFill>
                <a:srgbClr val="000000"/>
              </a:solidFill>
              <a:latin typeface="ＭＳ Ｐゴシック"/>
              <a:ea typeface="ＭＳ Ｐゴシック"/>
              <a:cs typeface="ＭＳ Ｐゴシック"/>
            </a:rPr>
            <a:t>国内取引のほとんどが課税取引になるため、記載にあたっては必ず各団体の税理士等に確認してください。</a:t>
          </a:r>
        </a:p>
      </xdr:txBody>
    </xdr:sp>
    <xdr:clientData/>
  </xdr:twoCellAnchor>
  <xdr:twoCellAnchor>
    <xdr:from>
      <xdr:col>4</xdr:col>
      <xdr:colOff>1114425</xdr:colOff>
      <xdr:row>15</xdr:row>
      <xdr:rowOff>180975</xdr:rowOff>
    </xdr:from>
    <xdr:to>
      <xdr:col>5</xdr:col>
      <xdr:colOff>200025</xdr:colOff>
      <xdr:row>18</xdr:row>
      <xdr:rowOff>57150</xdr:rowOff>
    </xdr:to>
    <xdr:sp>
      <xdr:nvSpPr>
        <xdr:cNvPr id="2" name="直線矢印コネクタ 2"/>
        <xdr:cNvSpPr>
          <a:spLocks/>
        </xdr:cNvSpPr>
      </xdr:nvSpPr>
      <xdr:spPr>
        <a:xfrm flipH="1">
          <a:off x="4171950" y="3390900"/>
          <a:ext cx="276225" cy="44767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123825</xdr:colOff>
      <xdr:row>18</xdr:row>
      <xdr:rowOff>95250</xdr:rowOff>
    </xdr:from>
    <xdr:to>
      <xdr:col>4</xdr:col>
      <xdr:colOff>1162050</xdr:colOff>
      <xdr:row>20</xdr:row>
      <xdr:rowOff>180975</xdr:rowOff>
    </xdr:to>
    <xdr:sp>
      <xdr:nvSpPr>
        <xdr:cNvPr id="3" name="AutoShape 5"/>
        <xdr:cNvSpPr>
          <a:spLocks/>
        </xdr:cNvSpPr>
      </xdr:nvSpPr>
      <xdr:spPr>
        <a:xfrm>
          <a:off x="885825" y="3876675"/>
          <a:ext cx="3333750" cy="466725"/>
        </a:xfrm>
        <a:prstGeom prst="wedgeRectCallout">
          <a:avLst>
            <a:gd name="adj1" fmla="val 24143"/>
            <a:gd name="adj2" fmla="val -34217"/>
          </a:avLst>
        </a:prstGeom>
        <a:solidFill>
          <a:srgbClr val="CCFFFF"/>
        </a:solidFill>
        <a:ln w="9525" cmpd="sng">
          <a:solidFill>
            <a:srgbClr val="000000"/>
          </a:solidFill>
          <a:headEnd type="none"/>
          <a:tailEnd type="none"/>
        </a:ln>
      </xdr:spPr>
      <xdr:txBody>
        <a:bodyPr vertOverflow="clip" wrap="square" lIns="27432" tIns="18288" rIns="0" bIns="18288" anchor="ctr"/>
        <a:p>
          <a:pPr algn="l">
            <a:defRPr/>
          </a:pPr>
          <a:r>
            <a:rPr lang="en-US" cap="none" sz="1050" b="1" i="0" u="none" baseline="0">
              <a:solidFill>
                <a:srgbClr val="000000"/>
              </a:solidFill>
              <a:latin typeface="ＭＳ Ｐゴシック"/>
              <a:ea typeface="ＭＳ Ｐゴシック"/>
              <a:cs typeface="ＭＳ Ｐゴシック"/>
            </a:rPr>
            <a:t>（注１）</a:t>
          </a:r>
          <a:r>
            <a:rPr lang="en-US" cap="none" sz="1050" b="0" i="0" u="none" baseline="0">
              <a:solidFill>
                <a:srgbClr val="000000"/>
              </a:solidFill>
              <a:latin typeface="ＭＳ Ｐゴシック"/>
              <a:ea typeface="ＭＳ Ｐゴシック"/>
              <a:cs typeface="ＭＳ Ｐゴシック"/>
            </a:rPr>
            <a:t>細目（スタッフ人件費等）ごとに合計金額を記入してください。</a:t>
          </a:r>
        </a:p>
      </xdr:txBody>
    </xdr:sp>
    <xdr:clientData/>
  </xdr:twoCellAnchor>
  <xdr:twoCellAnchor>
    <xdr:from>
      <xdr:col>5</xdr:col>
      <xdr:colOff>19050</xdr:colOff>
      <xdr:row>18</xdr:row>
      <xdr:rowOff>95250</xdr:rowOff>
    </xdr:from>
    <xdr:to>
      <xdr:col>6</xdr:col>
      <xdr:colOff>1152525</xdr:colOff>
      <xdr:row>20</xdr:row>
      <xdr:rowOff>180975</xdr:rowOff>
    </xdr:to>
    <xdr:sp>
      <xdr:nvSpPr>
        <xdr:cNvPr id="4" name="AutoShape 6"/>
        <xdr:cNvSpPr>
          <a:spLocks/>
        </xdr:cNvSpPr>
      </xdr:nvSpPr>
      <xdr:spPr>
        <a:xfrm>
          <a:off x="4267200" y="3876675"/>
          <a:ext cx="2286000" cy="466725"/>
        </a:xfrm>
        <a:prstGeom prst="wedgeRectCallout">
          <a:avLst>
            <a:gd name="adj1" fmla="val 25555"/>
            <a:gd name="adj2" fmla="val -44217"/>
          </a:avLst>
        </a:prstGeom>
        <a:solidFill>
          <a:srgbClr val="CCFFFF"/>
        </a:solidFill>
        <a:ln w="9525" cmpd="sng">
          <a:solidFill>
            <a:srgbClr val="000000"/>
          </a:solidFill>
          <a:headEnd type="none"/>
          <a:tailEnd type="none"/>
        </a:ln>
      </xdr:spPr>
      <xdr:txBody>
        <a:bodyPr vertOverflow="clip" wrap="square" lIns="27432" tIns="18288" rIns="0" bIns="18288" anchor="ctr"/>
        <a:p>
          <a:pPr algn="l">
            <a:defRPr/>
          </a:pPr>
          <a:r>
            <a:rPr lang="en-US" cap="none" sz="1050" b="1" i="0" u="none" baseline="0">
              <a:solidFill>
                <a:srgbClr val="000000"/>
              </a:solidFill>
              <a:latin typeface="ＭＳ Ｐゴシック"/>
              <a:ea typeface="ＭＳ Ｐゴシック"/>
              <a:cs typeface="ＭＳ Ｐゴシック"/>
            </a:rPr>
            <a:t>（注２）</a:t>
          </a:r>
          <a:r>
            <a:rPr lang="en-US" cap="none" sz="1050" b="0" i="0" u="none" baseline="0">
              <a:solidFill>
                <a:srgbClr val="000000"/>
              </a:solidFill>
              <a:latin typeface="ＭＳ Ｐゴシック"/>
              <a:ea typeface="ＭＳ Ｐゴシック"/>
              <a:cs typeface="ＭＳ Ｐゴシック"/>
            </a:rPr>
            <a:t>内訳欄の金額が自動計算されます。</a:t>
          </a:r>
        </a:p>
      </xdr:txBody>
    </xdr:sp>
    <xdr:clientData/>
  </xdr:twoCellAnchor>
  <xdr:twoCellAnchor>
    <xdr:from>
      <xdr:col>6</xdr:col>
      <xdr:colOff>95250</xdr:colOff>
      <xdr:row>15</xdr:row>
      <xdr:rowOff>0</xdr:rowOff>
    </xdr:from>
    <xdr:to>
      <xdr:col>6</xdr:col>
      <xdr:colOff>333375</xdr:colOff>
      <xdr:row>18</xdr:row>
      <xdr:rowOff>47625</xdr:rowOff>
    </xdr:to>
    <xdr:sp>
      <xdr:nvSpPr>
        <xdr:cNvPr id="5" name="直線矢印コネクタ 5"/>
        <xdr:cNvSpPr>
          <a:spLocks/>
        </xdr:cNvSpPr>
      </xdr:nvSpPr>
      <xdr:spPr>
        <a:xfrm flipH="1">
          <a:off x="5495925" y="3209925"/>
          <a:ext cx="238125" cy="6191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952500</xdr:colOff>
      <xdr:row>39</xdr:row>
      <xdr:rowOff>19050</xdr:rowOff>
    </xdr:from>
    <xdr:to>
      <xdr:col>5</xdr:col>
      <xdr:colOff>1133475</xdr:colOff>
      <xdr:row>42</xdr:row>
      <xdr:rowOff>361950</xdr:rowOff>
    </xdr:to>
    <xdr:sp>
      <xdr:nvSpPr>
        <xdr:cNvPr id="6" name="左中かっこ 11"/>
        <xdr:cNvSpPr>
          <a:spLocks/>
        </xdr:cNvSpPr>
      </xdr:nvSpPr>
      <xdr:spPr>
        <a:xfrm>
          <a:off x="5200650" y="7800975"/>
          <a:ext cx="180975" cy="1600200"/>
        </a:xfrm>
        <a:prstGeom prst="leftBrace">
          <a:avLst>
            <a:gd name="adj" fmla="val -49055"/>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257175</xdr:colOff>
      <xdr:row>40</xdr:row>
      <xdr:rowOff>257175</xdr:rowOff>
    </xdr:from>
    <xdr:to>
      <xdr:col>5</xdr:col>
      <xdr:colOff>904875</xdr:colOff>
      <xdr:row>41</xdr:row>
      <xdr:rowOff>133350</xdr:rowOff>
    </xdr:to>
    <xdr:sp>
      <xdr:nvSpPr>
        <xdr:cNvPr id="7" name="AutoShape 6"/>
        <xdr:cNvSpPr>
          <a:spLocks/>
        </xdr:cNvSpPr>
      </xdr:nvSpPr>
      <xdr:spPr>
        <a:xfrm>
          <a:off x="3314700" y="8458200"/>
          <a:ext cx="1838325" cy="295275"/>
        </a:xfrm>
        <a:prstGeom prst="wedgeRectCallout">
          <a:avLst>
            <a:gd name="adj1" fmla="val 25555"/>
            <a:gd name="adj2" fmla="val -44217"/>
          </a:avLst>
        </a:prstGeom>
        <a:solidFill>
          <a:srgbClr val="CCFFFF"/>
        </a:solidFill>
        <a:ln w="9525" cmpd="sng">
          <a:solidFill>
            <a:srgbClr val="000000"/>
          </a:solidFill>
          <a:headEnd type="none"/>
          <a:tailEnd type="none"/>
        </a:ln>
      </xdr:spPr>
      <xdr:txBody>
        <a:bodyPr vertOverflow="clip" wrap="square" lIns="27432" tIns="18288" rIns="0" bIns="18288" anchor="ctr"/>
        <a:p>
          <a:pPr algn="l">
            <a:defRPr/>
          </a:pPr>
          <a:r>
            <a:rPr lang="en-US" cap="none" sz="1050" b="0" i="0" u="none" baseline="0">
              <a:solidFill>
                <a:srgbClr val="000000"/>
              </a:solidFill>
              <a:latin typeface="ＭＳ Ｐゴシック"/>
              <a:ea typeface="ＭＳ Ｐゴシック"/>
              <a:cs typeface="ＭＳ Ｐゴシック"/>
            </a:rPr>
            <a:t>自動転記、自動計算されます。</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6</xdr:row>
      <xdr:rowOff>57150</xdr:rowOff>
    </xdr:from>
    <xdr:to>
      <xdr:col>3</xdr:col>
      <xdr:colOff>704850</xdr:colOff>
      <xdr:row>7</xdr:row>
      <xdr:rowOff>114300</xdr:rowOff>
    </xdr:to>
    <xdr:sp>
      <xdr:nvSpPr>
        <xdr:cNvPr id="1" name="Text Box 2"/>
        <xdr:cNvSpPr txBox="1">
          <a:spLocks noChangeArrowheads="1"/>
        </xdr:cNvSpPr>
      </xdr:nvSpPr>
      <xdr:spPr>
        <a:xfrm>
          <a:off x="923925" y="1228725"/>
          <a:ext cx="3209925" cy="228600"/>
        </a:xfrm>
        <a:prstGeom prst="rect">
          <a:avLst/>
        </a:prstGeom>
        <a:solidFill>
          <a:srgbClr val="FFFFFF"/>
        </a:solidFill>
        <a:ln w="12700" cmpd="sng">
          <a:solidFill>
            <a:srgbClr val="000000"/>
          </a:solidFill>
          <a:headEnd type="none"/>
          <a:tailEnd type="none"/>
        </a:ln>
      </xdr:spPr>
      <xdr:txBody>
        <a:bodyPr vertOverflow="clip" wrap="square" lIns="74295" tIns="8890" rIns="74295" bIns="8890"/>
        <a:p>
          <a:pPr algn="l">
            <a:defRPr/>
          </a:pPr>
          <a:r>
            <a:rPr lang="en-US" cap="none" sz="1050" b="1" i="0" u="none" baseline="0">
              <a:solidFill>
                <a:srgbClr val="000000"/>
              </a:solidFill>
              <a:latin typeface="ＭＳ ゴシック"/>
              <a:ea typeface="ＭＳ ゴシック"/>
              <a:cs typeface="ＭＳ ゴシック"/>
            </a:rPr>
            <a:t>★資金の調達方法を必ず記入してください。</a:t>
          </a:r>
          <a:r>
            <a:rPr lang="en-US" cap="none" sz="1050" b="0" i="0" u="none" baseline="0">
              <a:solidFill>
                <a:srgbClr val="000000"/>
              </a:solidFill>
              <a:latin typeface="Times New Roman"/>
              <a:ea typeface="Times New Roman"/>
              <a:cs typeface="Times New Roman"/>
            </a:rPr>
            <a:t>
</a:t>
          </a:r>
        </a:p>
      </xdr:txBody>
    </xdr:sp>
    <xdr:clientData/>
  </xdr:twoCellAnchor>
  <xdr:twoCellAnchor>
    <xdr:from>
      <xdr:col>1</xdr:col>
      <xdr:colOff>95250</xdr:colOff>
      <xdr:row>20</xdr:row>
      <xdr:rowOff>28575</xdr:rowOff>
    </xdr:from>
    <xdr:to>
      <xdr:col>3</xdr:col>
      <xdr:colOff>457200</xdr:colOff>
      <xdr:row>21</xdr:row>
      <xdr:rowOff>95250</xdr:rowOff>
    </xdr:to>
    <xdr:sp>
      <xdr:nvSpPr>
        <xdr:cNvPr id="2" name="Text Box 1"/>
        <xdr:cNvSpPr txBox="1">
          <a:spLocks noChangeArrowheads="1"/>
        </xdr:cNvSpPr>
      </xdr:nvSpPr>
      <xdr:spPr>
        <a:xfrm>
          <a:off x="600075" y="3600450"/>
          <a:ext cx="3286125" cy="238125"/>
        </a:xfrm>
        <a:prstGeom prst="rect">
          <a:avLst/>
        </a:prstGeom>
        <a:solidFill>
          <a:srgbClr val="FFFFFF"/>
        </a:solidFill>
        <a:ln w="12700" cmpd="sng">
          <a:solidFill>
            <a:srgbClr val="000000"/>
          </a:solidFill>
          <a:headEnd type="none"/>
          <a:tailEnd type="none"/>
        </a:ln>
      </xdr:spPr>
      <xdr:txBody>
        <a:bodyPr vertOverflow="clip" wrap="square" lIns="74295" tIns="8890" rIns="74295" bIns="8890"/>
        <a:p>
          <a:pPr algn="l">
            <a:defRPr/>
          </a:pPr>
          <a:r>
            <a:rPr lang="en-US" cap="none" sz="1050" b="1" i="0" u="none" baseline="0">
              <a:solidFill>
                <a:srgbClr val="000000"/>
              </a:solidFill>
              <a:latin typeface="ＭＳ ゴシック"/>
              <a:ea typeface="ＭＳ ゴシック"/>
              <a:cs typeface="ＭＳ ゴシック"/>
            </a:rPr>
            <a:t>★○○内は、相手国の国名を記入してください。</a:t>
          </a:r>
          <a:r>
            <a:rPr lang="en-US" cap="none" sz="1050" b="0" i="0" u="none" baseline="0">
              <a:solidFill>
                <a:srgbClr val="000000"/>
              </a:solidFill>
              <a:latin typeface="Times New Roman"/>
              <a:ea typeface="Times New Roman"/>
              <a:cs typeface="Times New Roman"/>
            </a:rPr>
            <a:t>
</a:t>
          </a:r>
        </a:p>
      </xdr:txBody>
    </xdr:sp>
    <xdr:clientData/>
  </xdr:twoCellAnchor>
  <xdr:twoCellAnchor>
    <xdr:from>
      <xdr:col>0</xdr:col>
      <xdr:colOff>209550</xdr:colOff>
      <xdr:row>21</xdr:row>
      <xdr:rowOff>85725</xdr:rowOff>
    </xdr:from>
    <xdr:to>
      <xdr:col>1</xdr:col>
      <xdr:colOff>85725</xdr:colOff>
      <xdr:row>23</xdr:row>
      <xdr:rowOff>38100</xdr:rowOff>
    </xdr:to>
    <xdr:sp>
      <xdr:nvSpPr>
        <xdr:cNvPr id="3" name="直線矢印コネクタ 5"/>
        <xdr:cNvSpPr>
          <a:spLocks/>
        </xdr:cNvSpPr>
      </xdr:nvSpPr>
      <xdr:spPr>
        <a:xfrm flipH="1">
          <a:off x="209550" y="3829050"/>
          <a:ext cx="381000" cy="29527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895350</xdr:colOff>
      <xdr:row>5</xdr:row>
      <xdr:rowOff>142875</xdr:rowOff>
    </xdr:from>
    <xdr:to>
      <xdr:col>4</xdr:col>
      <xdr:colOff>619125</xdr:colOff>
      <xdr:row>8</xdr:row>
      <xdr:rowOff>85725</xdr:rowOff>
    </xdr:to>
    <xdr:sp>
      <xdr:nvSpPr>
        <xdr:cNvPr id="4" name="直線矢印コネクタ 6"/>
        <xdr:cNvSpPr>
          <a:spLocks/>
        </xdr:cNvSpPr>
      </xdr:nvSpPr>
      <xdr:spPr>
        <a:xfrm flipV="1">
          <a:off x="4324350" y="1143000"/>
          <a:ext cx="809625" cy="4572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2114550</xdr:colOff>
      <xdr:row>8</xdr:row>
      <xdr:rowOff>66675</xdr:rowOff>
    </xdr:from>
    <xdr:to>
      <xdr:col>3</xdr:col>
      <xdr:colOff>1019175</xdr:colOff>
      <xdr:row>9</xdr:row>
      <xdr:rowOff>123825</xdr:rowOff>
    </xdr:to>
    <xdr:sp>
      <xdr:nvSpPr>
        <xdr:cNvPr id="5" name="Text Box 2"/>
        <xdr:cNvSpPr txBox="1">
          <a:spLocks noChangeArrowheads="1"/>
        </xdr:cNvSpPr>
      </xdr:nvSpPr>
      <xdr:spPr>
        <a:xfrm>
          <a:off x="2962275" y="1581150"/>
          <a:ext cx="1485900" cy="228600"/>
        </a:xfrm>
        <a:prstGeom prst="rect">
          <a:avLst/>
        </a:prstGeom>
        <a:solidFill>
          <a:srgbClr val="FFFFFF"/>
        </a:solidFill>
        <a:ln w="12700" cmpd="sng">
          <a:solidFill>
            <a:srgbClr val="000000"/>
          </a:solidFill>
          <a:headEnd type="none"/>
          <a:tailEnd type="none"/>
        </a:ln>
      </xdr:spPr>
      <xdr:txBody>
        <a:bodyPr vertOverflow="clip" wrap="square" lIns="74295" tIns="8890" rIns="74295" bIns="8890"/>
        <a:p>
          <a:pPr algn="l">
            <a:defRPr/>
          </a:pPr>
          <a:r>
            <a:rPr lang="en-US" cap="none" sz="1050" b="1" i="0" u="none" baseline="0">
              <a:solidFill>
                <a:srgbClr val="000000"/>
              </a:solidFill>
            </a:rPr>
            <a:t>★自動計算されます。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62"/>
  <sheetViews>
    <sheetView tabSelected="1" zoomScaleSheetLayoutView="100" workbookViewId="0" topLeftCell="A1">
      <selection activeCell="A1" sqref="A1"/>
    </sheetView>
  </sheetViews>
  <sheetFormatPr defaultColWidth="8.875" defaultRowHeight="13.5"/>
  <cols>
    <col min="1" max="1" width="6.625" style="100" customWidth="1"/>
    <col min="2" max="2" width="30.875" style="100" customWidth="1"/>
    <col min="3" max="7" width="11.00390625" style="101" customWidth="1"/>
    <col min="8" max="8" width="6.50390625" style="94" customWidth="1"/>
    <col min="9" max="9" width="8.875" style="94" customWidth="1"/>
    <col min="10" max="16384" width="8.875" style="94" customWidth="1"/>
  </cols>
  <sheetData>
    <row r="1" spans="1:7" ht="17.25">
      <c r="A1" s="260" t="s">
        <v>1024</v>
      </c>
      <c r="C1" s="255" t="s">
        <v>674</v>
      </c>
      <c r="D1" s="402"/>
      <c r="E1" s="403"/>
      <c r="F1" s="403"/>
      <c r="G1" s="404"/>
    </row>
    <row r="2" ht="7.5" customHeight="1"/>
    <row r="3" spans="1:9" ht="13.5">
      <c r="A3" s="258" t="s">
        <v>669</v>
      </c>
      <c r="C3" s="255"/>
      <c r="D3" s="259" t="s">
        <v>670</v>
      </c>
      <c r="F3" s="94"/>
      <c r="G3" s="94"/>
      <c r="I3" s="94" t="s">
        <v>672</v>
      </c>
    </row>
    <row r="4" spans="1:4" ht="13.5">
      <c r="A4" s="258"/>
      <c r="C4" s="255"/>
      <c r="D4" s="259" t="s">
        <v>671</v>
      </c>
    </row>
    <row r="5" ht="13.5">
      <c r="A5" s="258" t="s">
        <v>668</v>
      </c>
    </row>
    <row r="6" spans="1:7" ht="9.75" customHeight="1">
      <c r="A6" s="407"/>
      <c r="B6" s="408"/>
      <c r="C6" s="398" t="s">
        <v>157</v>
      </c>
      <c r="D6" s="118"/>
      <c r="E6" s="118"/>
      <c r="F6" s="118"/>
      <c r="G6" s="119"/>
    </row>
    <row r="7" spans="1:7" ht="7.5" customHeight="1">
      <c r="A7" s="409"/>
      <c r="B7" s="410"/>
      <c r="C7" s="420"/>
      <c r="D7" s="396" t="s">
        <v>615</v>
      </c>
      <c r="E7" s="396" t="s">
        <v>616</v>
      </c>
      <c r="F7" s="398" t="s">
        <v>617</v>
      </c>
      <c r="G7" s="120"/>
    </row>
    <row r="8" spans="1:7" ht="63" customHeight="1" thickBot="1">
      <c r="A8" s="411"/>
      <c r="B8" s="412"/>
      <c r="C8" s="399"/>
      <c r="D8" s="397"/>
      <c r="E8" s="397"/>
      <c r="F8" s="399"/>
      <c r="G8" s="121" t="s">
        <v>1028</v>
      </c>
    </row>
    <row r="9" spans="1:7" ht="12.75" customHeight="1" thickTop="1">
      <c r="A9" s="102" t="s">
        <v>291</v>
      </c>
      <c r="B9" s="400"/>
      <c r="C9" s="400"/>
      <c r="D9" s="400"/>
      <c r="E9" s="400"/>
      <c r="F9" s="400"/>
      <c r="G9" s="401"/>
    </row>
    <row r="10" spans="1:7" ht="12.75" customHeight="1">
      <c r="A10" s="103">
        <v>1000</v>
      </c>
      <c r="B10" s="103" t="s">
        <v>47</v>
      </c>
      <c r="C10" s="104">
        <f>'予算詳細（劇映画）'!G9</f>
        <v>0</v>
      </c>
      <c r="D10" s="104">
        <f>'予算詳細（劇映画）'!H9</f>
        <v>0</v>
      </c>
      <c r="E10" s="104">
        <f>'予算詳細（劇映画）'!I9</f>
        <v>0</v>
      </c>
      <c r="F10" s="104">
        <f>'予算詳細（劇映画）'!J9</f>
        <v>0</v>
      </c>
      <c r="G10" s="104">
        <f>'予算詳細（劇映画）'!K9</f>
        <v>0</v>
      </c>
    </row>
    <row r="11" spans="1:7" ht="12.75" customHeight="1">
      <c r="A11" s="103">
        <v>1100</v>
      </c>
      <c r="B11" s="103" t="s">
        <v>48</v>
      </c>
      <c r="C11" s="104">
        <f>'予算詳細（劇映画）'!G18</f>
        <v>0</v>
      </c>
      <c r="D11" s="104">
        <f>'予算詳細（劇映画）'!H18</f>
        <v>0</v>
      </c>
      <c r="E11" s="104">
        <f>'予算詳細（劇映画）'!I18</f>
        <v>0</v>
      </c>
      <c r="F11" s="104">
        <f>'予算詳細（劇映画）'!J18</f>
        <v>0</v>
      </c>
      <c r="G11" s="104">
        <f>'予算詳細（劇映画）'!K18</f>
        <v>0</v>
      </c>
    </row>
    <row r="12" spans="1:7" ht="12.75" customHeight="1">
      <c r="A12" s="103">
        <v>1200</v>
      </c>
      <c r="B12" s="103" t="s">
        <v>49</v>
      </c>
      <c r="C12" s="104">
        <f>'予算詳細（劇映画）'!G27</f>
        <v>0</v>
      </c>
      <c r="D12" s="104">
        <f>'予算詳細（劇映画）'!H27</f>
        <v>0</v>
      </c>
      <c r="E12" s="104">
        <f>'予算詳細（劇映画）'!I27</f>
        <v>0</v>
      </c>
      <c r="F12" s="104">
        <f>'予算詳細（劇映画）'!J27</f>
        <v>0</v>
      </c>
      <c r="G12" s="104">
        <f>'予算詳細（劇映画）'!K27</f>
        <v>0</v>
      </c>
    </row>
    <row r="13" spans="1:7" ht="12.75" customHeight="1">
      <c r="A13" s="103">
        <v>1300</v>
      </c>
      <c r="B13" s="103" t="s">
        <v>50</v>
      </c>
      <c r="C13" s="104">
        <f>'予算詳細（劇映画）'!G34</f>
        <v>0</v>
      </c>
      <c r="D13" s="104">
        <f>'予算詳細（劇映画）'!H34</f>
        <v>0</v>
      </c>
      <c r="E13" s="104">
        <f>'予算詳細（劇映画）'!I34</f>
        <v>0</v>
      </c>
      <c r="F13" s="104">
        <f>'予算詳細（劇映画）'!J34</f>
        <v>0</v>
      </c>
      <c r="G13" s="104">
        <f>'予算詳細（劇映画）'!K34</f>
        <v>0</v>
      </c>
    </row>
    <row r="14" spans="1:7" ht="12.75" customHeight="1">
      <c r="A14" s="103">
        <v>1400</v>
      </c>
      <c r="B14" s="103" t="s">
        <v>51</v>
      </c>
      <c r="C14" s="104">
        <f>'予算詳細（劇映画）'!G42</f>
        <v>0</v>
      </c>
      <c r="D14" s="104">
        <f>'予算詳細（劇映画）'!H42</f>
        <v>0</v>
      </c>
      <c r="E14" s="104">
        <f>'予算詳細（劇映画）'!I42</f>
        <v>0</v>
      </c>
      <c r="F14" s="104">
        <f>'予算詳細（劇映画）'!J42</f>
        <v>0</v>
      </c>
      <c r="G14" s="104">
        <f>'予算詳細（劇映画）'!K42</f>
        <v>0</v>
      </c>
    </row>
    <row r="15" spans="1:7" ht="12.75" customHeight="1">
      <c r="A15" s="103">
        <v>1500</v>
      </c>
      <c r="B15" s="103" t="s">
        <v>52</v>
      </c>
      <c r="C15" s="104">
        <f>'予算詳細（劇映画）'!G50</f>
        <v>0</v>
      </c>
      <c r="D15" s="104">
        <f>'予算詳細（劇映画）'!H50</f>
        <v>0</v>
      </c>
      <c r="E15" s="104">
        <f>'予算詳細（劇映画）'!I50</f>
        <v>0</v>
      </c>
      <c r="F15" s="104">
        <f>'予算詳細（劇映画）'!J50</f>
        <v>0</v>
      </c>
      <c r="G15" s="104">
        <f>'予算詳細（劇映画）'!K50</f>
        <v>0</v>
      </c>
    </row>
    <row r="16" spans="1:7" ht="12.75" customHeight="1" thickBot="1">
      <c r="A16" s="105">
        <v>1700</v>
      </c>
      <c r="B16" s="105" t="s">
        <v>53</v>
      </c>
      <c r="C16" s="104">
        <f>'予算詳細（劇映画）'!G57</f>
        <v>0</v>
      </c>
      <c r="D16" s="104">
        <f>'予算詳細（劇映画）'!H57</f>
        <v>0</v>
      </c>
      <c r="E16" s="104">
        <f>'予算詳細（劇映画）'!I57</f>
        <v>0</v>
      </c>
      <c r="F16" s="104">
        <f>'予算詳細（劇映画）'!J57</f>
        <v>0</v>
      </c>
      <c r="G16" s="104">
        <f>'予算詳細（劇映画）'!K57</f>
        <v>0</v>
      </c>
    </row>
    <row r="17" spans="1:7" s="106" customFormat="1" ht="12.75" customHeight="1" thickBot="1" thickTop="1">
      <c r="A17" s="268" t="s">
        <v>292</v>
      </c>
      <c r="B17" s="144"/>
      <c r="C17" s="114">
        <f>'予算詳細（劇映画）'!G59</f>
        <v>0</v>
      </c>
      <c r="D17" s="114">
        <f>'予算詳細（劇映画）'!H59</f>
        <v>0</v>
      </c>
      <c r="E17" s="114">
        <f>'予算詳細（劇映画）'!I59</f>
        <v>0</v>
      </c>
      <c r="F17" s="114">
        <f>'予算詳細（劇映画）'!J59</f>
        <v>0</v>
      </c>
      <c r="G17" s="114">
        <f>'予算詳細（劇映画）'!K59</f>
        <v>0</v>
      </c>
    </row>
    <row r="18" spans="1:7" ht="12.75" customHeight="1" thickTop="1">
      <c r="A18" s="107">
        <v>2000</v>
      </c>
      <c r="B18" s="107" t="s">
        <v>54</v>
      </c>
      <c r="C18" s="108">
        <f>'予算詳細（劇映画）'!G66</f>
        <v>0</v>
      </c>
      <c r="D18" s="108">
        <f>'予算詳細（劇映画）'!H66</f>
        <v>0</v>
      </c>
      <c r="E18" s="108">
        <f>'予算詳細（劇映画）'!I66</f>
        <v>0</v>
      </c>
      <c r="F18" s="108">
        <f>'予算詳細（劇映画）'!J66</f>
        <v>0</v>
      </c>
      <c r="G18" s="108">
        <f>'予算詳細（劇映画）'!K66</f>
        <v>0</v>
      </c>
    </row>
    <row r="19" spans="1:7" ht="12.75" customHeight="1">
      <c r="A19" s="103">
        <v>2100</v>
      </c>
      <c r="B19" s="103" t="s">
        <v>55</v>
      </c>
      <c r="C19" s="108">
        <f>'予算詳細（劇映画）'!G78</f>
        <v>0</v>
      </c>
      <c r="D19" s="108">
        <f>'予算詳細（劇映画）'!H78</f>
        <v>0</v>
      </c>
      <c r="E19" s="108">
        <f>'予算詳細（劇映画）'!I78</f>
        <v>0</v>
      </c>
      <c r="F19" s="108">
        <f>'予算詳細（劇映画）'!J78</f>
        <v>0</v>
      </c>
      <c r="G19" s="108">
        <f>'予算詳細（劇映画）'!K78</f>
        <v>0</v>
      </c>
    </row>
    <row r="20" spans="1:7" ht="12.75" customHeight="1">
      <c r="A20" s="103">
        <v>2300</v>
      </c>
      <c r="B20" s="103" t="s">
        <v>56</v>
      </c>
      <c r="C20" s="108">
        <f>'予算詳細（劇映画）'!G87</f>
        <v>0</v>
      </c>
      <c r="D20" s="108">
        <f>'予算詳細（劇映画）'!H87</f>
        <v>0</v>
      </c>
      <c r="E20" s="108">
        <f>'予算詳細（劇映画）'!I87</f>
        <v>0</v>
      </c>
      <c r="F20" s="108">
        <f>'予算詳細（劇映画）'!J87</f>
        <v>0</v>
      </c>
      <c r="G20" s="108">
        <f>'予算詳細（劇映画）'!K87</f>
        <v>0</v>
      </c>
    </row>
    <row r="21" spans="1:7" ht="12.75" customHeight="1">
      <c r="A21" s="103">
        <v>2400</v>
      </c>
      <c r="B21" s="103" t="s">
        <v>57</v>
      </c>
      <c r="C21" s="108">
        <f>'予算詳細（劇映画）'!G96</f>
        <v>0</v>
      </c>
      <c r="D21" s="108">
        <f>'予算詳細（劇映画）'!H96</f>
        <v>0</v>
      </c>
      <c r="E21" s="108">
        <f>'予算詳細（劇映画）'!I96</f>
        <v>0</v>
      </c>
      <c r="F21" s="108">
        <f>'予算詳細（劇映画）'!J96</f>
        <v>0</v>
      </c>
      <c r="G21" s="108">
        <f>'予算詳細（劇映画）'!K96</f>
        <v>0</v>
      </c>
    </row>
    <row r="22" spans="1:7" ht="12.75" customHeight="1">
      <c r="A22" s="103">
        <v>2600</v>
      </c>
      <c r="B22" s="103" t="s">
        <v>58</v>
      </c>
      <c r="C22" s="108">
        <f>'予算詳細（劇映画）'!G104</f>
        <v>0</v>
      </c>
      <c r="D22" s="108">
        <f>'予算詳細（劇映画）'!H104</f>
        <v>0</v>
      </c>
      <c r="E22" s="108">
        <f>'予算詳細（劇映画）'!I104</f>
        <v>0</v>
      </c>
      <c r="F22" s="108">
        <f>'予算詳細（劇映画）'!J104</f>
        <v>0</v>
      </c>
      <c r="G22" s="108">
        <f>'予算詳細（劇映画）'!K104</f>
        <v>0</v>
      </c>
    </row>
    <row r="23" spans="1:7" ht="12.75" customHeight="1">
      <c r="A23" s="103">
        <v>2800</v>
      </c>
      <c r="B23" s="103" t="s">
        <v>59</v>
      </c>
      <c r="C23" s="108">
        <f>'予算詳細（劇映画）'!G118</f>
        <v>0</v>
      </c>
      <c r="D23" s="108">
        <f>'予算詳細（劇映画）'!H118</f>
        <v>0</v>
      </c>
      <c r="E23" s="108">
        <f>'予算詳細（劇映画）'!I118</f>
        <v>0</v>
      </c>
      <c r="F23" s="108">
        <f>'予算詳細（劇映画）'!J118</f>
        <v>0</v>
      </c>
      <c r="G23" s="108">
        <f>'予算詳細（劇映画）'!K118</f>
        <v>0</v>
      </c>
    </row>
    <row r="24" spans="1:7" ht="12.75" customHeight="1">
      <c r="A24" s="103">
        <v>3000</v>
      </c>
      <c r="B24" s="103" t="s">
        <v>60</v>
      </c>
      <c r="C24" s="108">
        <f>'予算詳細（劇映画）'!G128</f>
        <v>0</v>
      </c>
      <c r="D24" s="108">
        <f>'予算詳細（劇映画）'!H128</f>
        <v>0</v>
      </c>
      <c r="E24" s="108">
        <f>'予算詳細（劇映画）'!I128</f>
        <v>0</v>
      </c>
      <c r="F24" s="108">
        <f>'予算詳細（劇映画）'!J128</f>
        <v>0</v>
      </c>
      <c r="G24" s="108">
        <f>'予算詳細（劇映画）'!K128</f>
        <v>0</v>
      </c>
    </row>
    <row r="25" spans="1:7" ht="12.75" customHeight="1">
      <c r="A25" s="103">
        <v>3100</v>
      </c>
      <c r="B25" s="103" t="s">
        <v>61</v>
      </c>
      <c r="C25" s="108">
        <f>'予算詳細（劇映画）'!G138</f>
        <v>0</v>
      </c>
      <c r="D25" s="108">
        <f>'予算詳細（劇映画）'!H138</f>
        <v>0</v>
      </c>
      <c r="E25" s="108">
        <f>'予算詳細（劇映画）'!I138</f>
        <v>0</v>
      </c>
      <c r="F25" s="108">
        <f>'予算詳細（劇映画）'!J138</f>
        <v>0</v>
      </c>
      <c r="G25" s="108">
        <f>'予算詳細（劇映画）'!K138</f>
        <v>0</v>
      </c>
    </row>
    <row r="26" spans="1:7" ht="12.75" customHeight="1">
      <c r="A26" s="103">
        <v>3200</v>
      </c>
      <c r="B26" s="103" t="s">
        <v>76</v>
      </c>
      <c r="C26" s="108">
        <f>'予算詳細（劇映画）'!G147</f>
        <v>0</v>
      </c>
      <c r="D26" s="108">
        <f>'予算詳細（劇映画）'!H147</f>
        <v>0</v>
      </c>
      <c r="E26" s="108">
        <f>'予算詳細（劇映画）'!I147</f>
        <v>0</v>
      </c>
      <c r="F26" s="108">
        <f>'予算詳細（劇映画）'!J147</f>
        <v>0</v>
      </c>
      <c r="G26" s="108">
        <f>'予算詳細（劇映画）'!K147</f>
        <v>0</v>
      </c>
    </row>
    <row r="27" spans="1:7" ht="12.75" customHeight="1">
      <c r="A27" s="103">
        <v>3400</v>
      </c>
      <c r="B27" s="103" t="s">
        <v>62</v>
      </c>
      <c r="C27" s="108">
        <f>'予算詳細（劇映画）'!G156</f>
        <v>0</v>
      </c>
      <c r="D27" s="108">
        <f>'予算詳細（劇映画）'!H156</f>
        <v>0</v>
      </c>
      <c r="E27" s="108">
        <f>'予算詳細（劇映画）'!I156</f>
        <v>0</v>
      </c>
      <c r="F27" s="108">
        <f>'予算詳細（劇映画）'!J156</f>
        <v>0</v>
      </c>
      <c r="G27" s="108">
        <f>'予算詳細（劇映画）'!K156</f>
        <v>0</v>
      </c>
    </row>
    <row r="28" spans="1:7" ht="12.75" customHeight="1">
      <c r="A28" s="103">
        <v>3500</v>
      </c>
      <c r="B28" s="103" t="s">
        <v>63</v>
      </c>
      <c r="C28" s="108">
        <f>'予算詳細（劇映画）'!G163</f>
        <v>0</v>
      </c>
      <c r="D28" s="108">
        <f>'予算詳細（劇映画）'!H163</f>
        <v>0</v>
      </c>
      <c r="E28" s="108">
        <f>'予算詳細（劇映画）'!I163</f>
        <v>0</v>
      </c>
      <c r="F28" s="108">
        <f>'予算詳細（劇映画）'!J163</f>
        <v>0</v>
      </c>
      <c r="G28" s="108">
        <f>'予算詳細（劇映画）'!K163</f>
        <v>0</v>
      </c>
    </row>
    <row r="29" spans="1:7" ht="12.75" customHeight="1">
      <c r="A29" s="103">
        <v>3700</v>
      </c>
      <c r="B29" s="103" t="s">
        <v>64</v>
      </c>
      <c r="C29" s="108">
        <f>'予算詳細（劇映画）'!G174</f>
        <v>0</v>
      </c>
      <c r="D29" s="108">
        <f>'予算詳細（劇映画）'!H174</f>
        <v>0</v>
      </c>
      <c r="E29" s="108">
        <f>'予算詳細（劇映画）'!I174</f>
        <v>0</v>
      </c>
      <c r="F29" s="108">
        <f>'予算詳細（劇映画）'!J174</f>
        <v>0</v>
      </c>
      <c r="G29" s="108">
        <f>'予算詳細（劇映画）'!K174</f>
        <v>0</v>
      </c>
    </row>
    <row r="30" spans="1:7" ht="12.75" customHeight="1">
      <c r="A30" s="103">
        <v>3800</v>
      </c>
      <c r="B30" s="103" t="s">
        <v>65</v>
      </c>
      <c r="C30" s="108">
        <f>'予算詳細（劇映画）'!G185</f>
        <v>0</v>
      </c>
      <c r="D30" s="108">
        <f>'予算詳細（劇映画）'!H185</f>
        <v>0</v>
      </c>
      <c r="E30" s="108">
        <f>'予算詳細（劇映画）'!I185</f>
        <v>0</v>
      </c>
      <c r="F30" s="108">
        <f>'予算詳細（劇映画）'!J185</f>
        <v>0</v>
      </c>
      <c r="G30" s="108">
        <f>'予算詳細（劇映画）'!K185</f>
        <v>0</v>
      </c>
    </row>
    <row r="31" spans="1:7" ht="12.75" customHeight="1">
      <c r="A31" s="103">
        <v>3900</v>
      </c>
      <c r="B31" s="103" t="s">
        <v>66</v>
      </c>
      <c r="C31" s="108">
        <f>'予算詳細（劇映画）'!G196</f>
        <v>0</v>
      </c>
      <c r="D31" s="108">
        <f>'予算詳細（劇映画）'!H196</f>
        <v>0</v>
      </c>
      <c r="E31" s="108">
        <f>'予算詳細（劇映画）'!I196</f>
        <v>0</v>
      </c>
      <c r="F31" s="108">
        <f>'予算詳細（劇映画）'!J196</f>
        <v>0</v>
      </c>
      <c r="G31" s="108">
        <f>'予算詳細（劇映画）'!K196</f>
        <v>0</v>
      </c>
    </row>
    <row r="32" spans="1:7" ht="12.75" customHeight="1">
      <c r="A32" s="103">
        <v>4000</v>
      </c>
      <c r="B32" s="103" t="s">
        <v>67</v>
      </c>
      <c r="C32" s="108">
        <f>'予算詳細（劇映画）'!G203</f>
        <v>0</v>
      </c>
      <c r="D32" s="108">
        <f>'予算詳細（劇映画）'!H203</f>
        <v>0</v>
      </c>
      <c r="E32" s="108">
        <f>'予算詳細（劇映画）'!I203</f>
        <v>0</v>
      </c>
      <c r="F32" s="108">
        <f>'予算詳細（劇映画）'!J203</f>
        <v>0</v>
      </c>
      <c r="G32" s="108">
        <f>'予算詳細（劇映画）'!K203</f>
        <v>0</v>
      </c>
    </row>
    <row r="33" spans="1:7" ht="12.75" customHeight="1">
      <c r="A33" s="103">
        <v>4200</v>
      </c>
      <c r="B33" s="103" t="s">
        <v>68</v>
      </c>
      <c r="C33" s="108">
        <f>'予算詳細（劇映画）'!G212</f>
        <v>0</v>
      </c>
      <c r="D33" s="108">
        <f>'予算詳細（劇映画）'!H212</f>
        <v>0</v>
      </c>
      <c r="E33" s="108">
        <f>'予算詳細（劇映画）'!I212</f>
        <v>0</v>
      </c>
      <c r="F33" s="108">
        <f>'予算詳細（劇映画）'!J212</f>
        <v>0</v>
      </c>
      <c r="G33" s="108">
        <f>'予算詳細（劇映画）'!K212</f>
        <v>0</v>
      </c>
    </row>
    <row r="34" spans="1:7" ht="12.75" customHeight="1">
      <c r="A34" s="103">
        <v>4400</v>
      </c>
      <c r="B34" s="103" t="s">
        <v>69</v>
      </c>
      <c r="C34" s="108">
        <f>'予算詳細（劇映画）'!G236</f>
        <v>0</v>
      </c>
      <c r="D34" s="108">
        <f>'予算詳細（劇映画）'!H236</f>
        <v>0</v>
      </c>
      <c r="E34" s="108">
        <f>'予算詳細（劇映画）'!I236</f>
        <v>0</v>
      </c>
      <c r="F34" s="108">
        <f>'予算詳細（劇映画）'!J236</f>
        <v>0</v>
      </c>
      <c r="G34" s="108">
        <f>'予算詳細（劇映画）'!K236</f>
        <v>0</v>
      </c>
    </row>
    <row r="35" spans="1:7" ht="12.75" customHeight="1">
      <c r="A35" s="103">
        <v>4500</v>
      </c>
      <c r="B35" s="103" t="s">
        <v>70</v>
      </c>
      <c r="C35" s="108">
        <f>'予算詳細（劇映画）'!G251</f>
        <v>0</v>
      </c>
      <c r="D35" s="108">
        <f>'予算詳細（劇映画）'!H251</f>
        <v>0</v>
      </c>
      <c r="E35" s="108">
        <f>'予算詳細（劇映画）'!I251</f>
        <v>0</v>
      </c>
      <c r="F35" s="108">
        <f>'予算詳細（劇映画）'!J251</f>
        <v>0</v>
      </c>
      <c r="G35" s="108">
        <f>'予算詳細（劇映画）'!K251</f>
        <v>0</v>
      </c>
    </row>
    <row r="36" spans="1:7" ht="12.75" customHeight="1">
      <c r="A36" s="103">
        <v>4600</v>
      </c>
      <c r="B36" s="103" t="s">
        <v>71</v>
      </c>
      <c r="C36" s="108">
        <f>'予算詳細（劇映画）'!G261</f>
        <v>0</v>
      </c>
      <c r="D36" s="108">
        <f>'予算詳細（劇映画）'!H261</f>
        <v>0</v>
      </c>
      <c r="E36" s="108">
        <f>'予算詳細（劇映画）'!I261</f>
        <v>0</v>
      </c>
      <c r="F36" s="108">
        <f>'予算詳細（劇映画）'!J261</f>
        <v>0</v>
      </c>
      <c r="G36" s="108">
        <f>'予算詳細（劇映画）'!K261</f>
        <v>0</v>
      </c>
    </row>
    <row r="37" spans="1:7" ht="12.75" customHeight="1">
      <c r="A37" s="103">
        <v>4800</v>
      </c>
      <c r="B37" s="103" t="s">
        <v>72</v>
      </c>
      <c r="C37" s="108">
        <f>'予算詳細（劇映画）'!G273</f>
        <v>0</v>
      </c>
      <c r="D37" s="108">
        <f>'予算詳細（劇映画）'!H273</f>
        <v>0</v>
      </c>
      <c r="E37" s="108">
        <f>'予算詳細（劇映画）'!I273</f>
        <v>0</v>
      </c>
      <c r="F37" s="108">
        <f>'予算詳細（劇映画）'!J273</f>
        <v>0</v>
      </c>
      <c r="G37" s="108">
        <f>'予算詳細（劇映画）'!K273</f>
        <v>0</v>
      </c>
    </row>
    <row r="38" spans="1:7" ht="12.75" customHeight="1">
      <c r="A38" s="103">
        <v>5000</v>
      </c>
      <c r="B38" s="103" t="s">
        <v>73</v>
      </c>
      <c r="C38" s="108">
        <f>'予算詳細（劇映画）'!G286</f>
        <v>0</v>
      </c>
      <c r="D38" s="108">
        <f>'予算詳細（劇映画）'!H286</f>
        <v>0</v>
      </c>
      <c r="E38" s="108">
        <f>'予算詳細（劇映画）'!I286</f>
        <v>0</v>
      </c>
      <c r="F38" s="108">
        <f>'予算詳細（劇映画）'!J286</f>
        <v>0</v>
      </c>
      <c r="G38" s="108">
        <f>'予算詳細（劇映画）'!K286</f>
        <v>0</v>
      </c>
    </row>
    <row r="39" spans="1:7" ht="12.75" customHeight="1">
      <c r="A39" s="103">
        <v>5200</v>
      </c>
      <c r="B39" s="103" t="s">
        <v>74</v>
      </c>
      <c r="C39" s="108">
        <f>'予算詳細（劇映画）'!G294</f>
        <v>0</v>
      </c>
      <c r="D39" s="108">
        <f>'予算詳細（劇映画）'!H294</f>
        <v>0</v>
      </c>
      <c r="E39" s="108">
        <f>'予算詳細（劇映画）'!I294</f>
        <v>0</v>
      </c>
      <c r="F39" s="108">
        <f>'予算詳細（劇映画）'!J294</f>
        <v>0</v>
      </c>
      <c r="G39" s="108">
        <f>'予算詳細（劇映画）'!K294</f>
        <v>0</v>
      </c>
    </row>
    <row r="40" spans="1:7" ht="12.75" customHeight="1" thickBot="1">
      <c r="A40" s="105">
        <v>5500</v>
      </c>
      <c r="B40" s="105" t="s">
        <v>75</v>
      </c>
      <c r="C40" s="108">
        <f>'予算詳細（劇映画）'!G304</f>
        <v>0</v>
      </c>
      <c r="D40" s="108">
        <f>'予算詳細（劇映画）'!H304</f>
        <v>0</v>
      </c>
      <c r="E40" s="108">
        <f>'予算詳細（劇映画）'!I304</f>
        <v>0</v>
      </c>
      <c r="F40" s="108">
        <f>'予算詳細（劇映画）'!J304</f>
        <v>0</v>
      </c>
      <c r="G40" s="108">
        <f>'予算詳細（劇映画）'!K304</f>
        <v>0</v>
      </c>
    </row>
    <row r="41" spans="1:7" s="106" customFormat="1" ht="12.75" customHeight="1" thickBot="1" thickTop="1">
      <c r="A41" s="269" t="s">
        <v>596</v>
      </c>
      <c r="B41" s="145"/>
      <c r="C41" s="115">
        <f>'予算詳細（劇映画）'!G306</f>
        <v>0</v>
      </c>
      <c r="D41" s="115">
        <f>'予算詳細（劇映画）'!H306</f>
        <v>0</v>
      </c>
      <c r="E41" s="115">
        <f>'予算詳細（劇映画）'!I306</f>
        <v>0</v>
      </c>
      <c r="F41" s="115">
        <f>'予算詳細（劇映画）'!J306</f>
        <v>0</v>
      </c>
      <c r="G41" s="115">
        <f>'予算詳細（劇映画）'!K306</f>
        <v>0</v>
      </c>
    </row>
    <row r="42" spans="1:7" ht="12.75" customHeight="1" thickTop="1">
      <c r="A42" s="107">
        <v>6000</v>
      </c>
      <c r="B42" s="107" t="s">
        <v>77</v>
      </c>
      <c r="C42" s="108">
        <f>'予算詳細（劇映画）'!G317</f>
        <v>0</v>
      </c>
      <c r="D42" s="108">
        <f>'予算詳細（劇映画）'!H317</f>
        <v>0</v>
      </c>
      <c r="E42" s="108">
        <f>'予算詳細（劇映画）'!I317</f>
        <v>0</v>
      </c>
      <c r="F42" s="108">
        <f>'予算詳細（劇映画）'!J317</f>
        <v>0</v>
      </c>
      <c r="G42" s="108">
        <f>'予算詳細（劇映画）'!K317</f>
        <v>0</v>
      </c>
    </row>
    <row r="43" spans="1:9" ht="12.75" customHeight="1">
      <c r="A43" s="103">
        <v>6200</v>
      </c>
      <c r="B43" s="103" t="s">
        <v>78</v>
      </c>
      <c r="C43" s="108">
        <f>'予算詳細（劇映画）'!G331</f>
        <v>0</v>
      </c>
      <c r="D43" s="108">
        <f>'予算詳細（劇映画）'!H331</f>
        <v>0</v>
      </c>
      <c r="E43" s="108">
        <f>'予算詳細（劇映画）'!I331</f>
        <v>0</v>
      </c>
      <c r="F43" s="108">
        <f>'予算詳細（劇映画）'!J331</f>
        <v>0</v>
      </c>
      <c r="G43" s="108">
        <f>'予算詳細（劇映画）'!K331</f>
        <v>0</v>
      </c>
      <c r="I43"/>
    </row>
    <row r="44" spans="1:9" ht="12.75" customHeight="1">
      <c r="A44" s="103">
        <v>6400</v>
      </c>
      <c r="B44" s="103" t="s">
        <v>79</v>
      </c>
      <c r="C44" s="108">
        <f>'予算詳細（劇映画）'!G344</f>
        <v>0</v>
      </c>
      <c r="D44" s="108">
        <f>'予算詳細（劇映画）'!H344</f>
        <v>0</v>
      </c>
      <c r="E44" s="108">
        <f>'予算詳細（劇映画）'!I344</f>
        <v>0</v>
      </c>
      <c r="F44" s="108">
        <f>'予算詳細（劇映画）'!J344</f>
        <v>0</v>
      </c>
      <c r="G44" s="108">
        <f>'予算詳細（劇映画）'!K344</f>
        <v>0</v>
      </c>
      <c r="I44"/>
    </row>
    <row r="45" spans="1:9" ht="12.75" customHeight="1">
      <c r="A45" s="103">
        <v>6600</v>
      </c>
      <c r="B45" s="103" t="s">
        <v>80</v>
      </c>
      <c r="C45" s="108">
        <f>'予算詳細（劇映画）'!G357</f>
        <v>0</v>
      </c>
      <c r="D45" s="108">
        <f>'予算詳細（劇映画）'!H357</f>
        <v>0</v>
      </c>
      <c r="E45" s="108">
        <f>'予算詳細（劇映画）'!I357</f>
        <v>0</v>
      </c>
      <c r="F45" s="108">
        <f>'予算詳細（劇映画）'!J357</f>
        <v>0</v>
      </c>
      <c r="G45" s="108">
        <f>'予算詳細（劇映画）'!K357</f>
        <v>0</v>
      </c>
      <c r="I45"/>
    </row>
    <row r="46" spans="1:9" ht="12.75" customHeight="1">
      <c r="A46" s="105">
        <v>6800</v>
      </c>
      <c r="B46" s="105" t="s">
        <v>81</v>
      </c>
      <c r="C46" s="108">
        <f>'予算詳細（劇映画）'!G362</f>
        <v>0</v>
      </c>
      <c r="D46" s="108">
        <f>'予算詳細（劇映画）'!H362</f>
        <v>0</v>
      </c>
      <c r="E46" s="108">
        <f>'予算詳細（劇映画）'!I362</f>
        <v>0</v>
      </c>
      <c r="F46" s="108">
        <f>'予算詳細（劇映画）'!J362</f>
        <v>0</v>
      </c>
      <c r="G46" s="108">
        <f>'予算詳細（劇映画）'!K362</f>
        <v>0</v>
      </c>
      <c r="I46"/>
    </row>
    <row r="47" spans="1:9" ht="12.75" customHeight="1">
      <c r="A47" s="415">
        <v>6900</v>
      </c>
      <c r="B47" s="109" t="s">
        <v>623</v>
      </c>
      <c r="C47" s="108">
        <f>'予算詳細（劇映画）'!G365+'予算詳細（劇映画）'!G366</f>
        <v>0</v>
      </c>
      <c r="D47" s="108">
        <f>'予算詳細（劇映画）'!H365+'予算詳細（劇映画）'!H366</f>
        <v>0</v>
      </c>
      <c r="E47" s="108">
        <f>'予算詳細（劇映画）'!I365+'予算詳細（劇映画）'!I366</f>
        <v>0</v>
      </c>
      <c r="F47" s="108">
        <f>'予算詳細（劇映画）'!J365+'予算詳細（劇映画）'!J366</f>
        <v>0</v>
      </c>
      <c r="G47" s="108">
        <f>'予算詳細（劇映画）'!K365+'予算詳細（劇映画）'!K366</f>
        <v>0</v>
      </c>
      <c r="I47"/>
    </row>
    <row r="48" spans="1:9" ht="12.75" customHeight="1">
      <c r="A48" s="416"/>
      <c r="B48" s="109" t="s">
        <v>622</v>
      </c>
      <c r="C48" s="108">
        <f>'予算詳細（劇映画）'!G367+'予算詳細（劇映画）'!G368</f>
        <v>0</v>
      </c>
      <c r="D48" s="108">
        <f>'予算詳細（劇映画）'!H367+'予算詳細（劇映画）'!H368</f>
        <v>0</v>
      </c>
      <c r="E48" s="108">
        <f>'予算詳細（劇映画）'!I367+'予算詳細（劇映画）'!I368</f>
        <v>0</v>
      </c>
      <c r="F48" s="108">
        <f>'予算詳細（劇映画）'!J367+'予算詳細（劇映画）'!J368</f>
        <v>0</v>
      </c>
      <c r="G48" s="108">
        <f>'予算詳細（劇映画）'!K367+'予算詳細（劇映画）'!K368</f>
        <v>0</v>
      </c>
      <c r="I48"/>
    </row>
    <row r="49" spans="1:9" ht="12.75" customHeight="1" thickBot="1">
      <c r="A49" s="109">
        <v>6910</v>
      </c>
      <c r="B49" s="109" t="s">
        <v>604</v>
      </c>
      <c r="C49" s="108">
        <f>'予算詳細（劇映画）'!G373</f>
        <v>0</v>
      </c>
      <c r="D49" s="108">
        <f>'予算詳細（劇映画）'!H373</f>
        <v>0</v>
      </c>
      <c r="E49" s="108">
        <f>'予算詳細（劇映画）'!I373</f>
        <v>0</v>
      </c>
      <c r="F49" s="108">
        <f>'予算詳細（劇映画）'!J373</f>
        <v>0</v>
      </c>
      <c r="G49" s="108">
        <f>'予算詳細（劇映画）'!K373</f>
        <v>0</v>
      </c>
      <c r="I49"/>
    </row>
    <row r="50" spans="1:9" s="106" customFormat="1" ht="12.75" customHeight="1" thickBot="1" thickTop="1">
      <c r="A50" s="270" t="s">
        <v>293</v>
      </c>
      <c r="B50" s="145"/>
      <c r="C50" s="115">
        <f>'予算詳細（劇映画）'!G375</f>
        <v>0</v>
      </c>
      <c r="D50" s="115">
        <f>'予算詳細（劇映画）'!H375</f>
        <v>0</v>
      </c>
      <c r="E50" s="115">
        <f>'予算詳細（劇映画）'!I375</f>
        <v>0</v>
      </c>
      <c r="F50" s="115">
        <f>'予算詳細（劇映画）'!J375</f>
        <v>0</v>
      </c>
      <c r="G50" s="115">
        <f>'予算詳細（劇映画）'!K375</f>
        <v>0</v>
      </c>
      <c r="I50"/>
    </row>
    <row r="51" spans="1:7" ht="12.75" customHeight="1" thickBot="1" thickTop="1">
      <c r="A51" s="107">
        <v>7000</v>
      </c>
      <c r="B51" s="107" t="s">
        <v>82</v>
      </c>
      <c r="C51" s="108">
        <f>'予算詳細（劇映画）'!G384</f>
        <v>0</v>
      </c>
      <c r="D51" s="108">
        <f>'予算詳細（劇映画）'!H384</f>
        <v>0</v>
      </c>
      <c r="E51" s="108">
        <f>'予算詳細（劇映画）'!I384</f>
        <v>0</v>
      </c>
      <c r="F51" s="108">
        <f>'予算詳細（劇映画）'!J384</f>
        <v>0</v>
      </c>
      <c r="G51" s="108">
        <f>'予算詳細（劇映画）'!K384</f>
        <v>0</v>
      </c>
    </row>
    <row r="52" spans="1:7" s="106" customFormat="1" ht="12.75" customHeight="1" thickBot="1" thickTop="1">
      <c r="A52" s="270" t="s">
        <v>294</v>
      </c>
      <c r="B52" s="145"/>
      <c r="C52" s="115">
        <f>'予算詳細（劇映画）'!G398</f>
        <v>0</v>
      </c>
      <c r="D52" s="115">
        <f>'予算詳細（劇映画）'!H398</f>
        <v>0</v>
      </c>
      <c r="E52" s="115">
        <f>'予算詳細（劇映画）'!I398</f>
        <v>0</v>
      </c>
      <c r="F52" s="115">
        <f>'予算詳細（劇映画）'!J398</f>
        <v>0</v>
      </c>
      <c r="G52" s="115">
        <f>'予算詳細（劇映画）'!K398</f>
        <v>0</v>
      </c>
    </row>
    <row r="53" spans="1:7" s="106" customFormat="1" ht="12.75" customHeight="1" thickTop="1">
      <c r="A53" s="271" t="s">
        <v>292</v>
      </c>
      <c r="B53" s="143"/>
      <c r="C53" s="116">
        <f>C17</f>
        <v>0</v>
      </c>
      <c r="D53" s="116">
        <f>D17</f>
        <v>0</v>
      </c>
      <c r="E53" s="116">
        <f>E17</f>
        <v>0</v>
      </c>
      <c r="F53" s="116">
        <f>F17</f>
        <v>0</v>
      </c>
      <c r="G53" s="116">
        <f>G17</f>
        <v>0</v>
      </c>
    </row>
    <row r="54" spans="1:7" s="106" customFormat="1" ht="12.75" customHeight="1" thickBot="1">
      <c r="A54" s="272" t="s">
        <v>597</v>
      </c>
      <c r="B54" s="146"/>
      <c r="C54" s="117">
        <f>C41+C50+C52</f>
        <v>0</v>
      </c>
      <c r="D54" s="117">
        <f>D41+D50+D52</f>
        <v>0</v>
      </c>
      <c r="E54" s="117">
        <f>E41+E50+E52</f>
        <v>0</v>
      </c>
      <c r="F54" s="117">
        <f>F41+F50+F52</f>
        <v>0</v>
      </c>
      <c r="G54" s="117">
        <f>G41+G50+G52</f>
        <v>0</v>
      </c>
    </row>
    <row r="55" spans="1:7" s="112" customFormat="1" ht="12.75" customHeight="1" thickBot="1">
      <c r="A55" s="417" t="s">
        <v>302</v>
      </c>
      <c r="B55" s="418"/>
      <c r="C55" s="110">
        <f>SUM(C53:C54)</f>
        <v>0</v>
      </c>
      <c r="D55" s="110">
        <f>SUM(D53:D54)</f>
        <v>0</v>
      </c>
      <c r="E55" s="110">
        <f>SUM(E53:E54)</f>
        <v>0</v>
      </c>
      <c r="F55" s="110">
        <f>SUM(F53:F54)</f>
        <v>0</v>
      </c>
      <c r="G55" s="111">
        <f>SUM(G53:G54)</f>
        <v>0</v>
      </c>
    </row>
    <row r="56" spans="1:7" ht="12.75" customHeight="1" thickBot="1">
      <c r="A56" s="419"/>
      <c r="B56" s="419"/>
      <c r="C56" s="113"/>
      <c r="D56" s="113"/>
      <c r="F56" s="249" t="s">
        <v>1021</v>
      </c>
      <c r="G56" s="141" t="str">
        <f>IF(C3="○",'消費税等仕入控除税額予算書'!G42,IF(C4="○",0,"-"))</f>
        <v>-</v>
      </c>
    </row>
    <row r="57" spans="1:7" ht="7.5" customHeight="1">
      <c r="A57" s="142"/>
      <c r="B57" s="142"/>
      <c r="C57" s="113"/>
      <c r="D57" s="113"/>
      <c r="F57" s="250"/>
      <c r="G57" s="113"/>
    </row>
    <row r="58" spans="1:7" ht="15" customHeight="1">
      <c r="A58" s="256" t="s">
        <v>621</v>
      </c>
      <c r="B58" s="251"/>
      <c r="C58" s="94"/>
      <c r="D58" s="94"/>
      <c r="F58" s="405">
        <f>'資金調達計画表'!E6</f>
        <v>0</v>
      </c>
      <c r="G58" s="406"/>
    </row>
    <row r="59" spans="1:7" ht="15" customHeight="1">
      <c r="A59" s="256" t="s">
        <v>1027</v>
      </c>
      <c r="B59" s="251"/>
      <c r="C59" s="94"/>
      <c r="D59" s="94"/>
      <c r="F59" s="405">
        <f>IF(SUM(G47:G49)=0,ROUNDDOWN(F55/5,0),(F55-SUM(G47:G49))/5+IF(G47&gt;1000000,1000000,G47)+IF(G48&gt;1000000,1000000,G48)+IF(G49&gt;1000000,1000000,G49))</f>
        <v>0</v>
      </c>
      <c r="G59" s="406"/>
    </row>
    <row r="60" spans="1:7" ht="15" customHeight="1">
      <c r="A60" s="257" t="s">
        <v>673</v>
      </c>
      <c r="B60" s="252"/>
      <c r="C60" s="94"/>
      <c r="D60" s="94"/>
      <c r="F60" s="405">
        <f>IF(C3="○",G55-G56,IF(C4="○",G55,0))</f>
        <v>0</v>
      </c>
      <c r="G60" s="406"/>
    </row>
    <row r="61" spans="1:7" ht="6" customHeight="1" thickBot="1">
      <c r="A61" s="254"/>
      <c r="B61" s="252"/>
      <c r="C61" s="94"/>
      <c r="D61" s="94"/>
      <c r="F61" s="113"/>
      <c r="G61" s="113"/>
    </row>
    <row r="62" spans="2:7" ht="18" customHeight="1" thickBot="1" thickTop="1">
      <c r="B62" s="253"/>
      <c r="C62" s="253" t="s">
        <v>620</v>
      </c>
      <c r="D62" s="94"/>
      <c r="F62" s="413">
        <f>MIN(F58:G60)</f>
        <v>0</v>
      </c>
      <c r="G62" s="414"/>
    </row>
    <row r="63" ht="14.25" thickTop="1"/>
  </sheetData>
  <sheetProtection/>
  <mergeCells count="14">
    <mergeCell ref="F59:G59"/>
    <mergeCell ref="A6:B8"/>
    <mergeCell ref="F60:G60"/>
    <mergeCell ref="F62:G62"/>
    <mergeCell ref="A47:A48"/>
    <mergeCell ref="A55:B55"/>
    <mergeCell ref="A56:B56"/>
    <mergeCell ref="C6:C8"/>
    <mergeCell ref="D7:D8"/>
    <mergeCell ref="E7:E8"/>
    <mergeCell ref="F7:F8"/>
    <mergeCell ref="B9:G9"/>
    <mergeCell ref="D1:G1"/>
    <mergeCell ref="F58:G58"/>
  </mergeCells>
  <dataValidations count="1">
    <dataValidation type="list" allowBlank="1" showInputMessage="1" showErrorMessage="1" sqref="C3:C4">
      <formula1>$I$3</formula1>
    </dataValidation>
  </dataValidations>
  <printOptions/>
  <pageMargins left="0.5905511811023623" right="0.5905511811023623" top="0.7480314960629921" bottom="0.7480314960629921" header="0.31496062992125984" footer="0.31496062992125984"/>
  <pageSetup fitToHeight="1" fitToWidth="1" horizontalDpi="600" verticalDpi="600" orientation="portrait" paperSize="9" scale="97" r:id="rId2"/>
  <drawing r:id="rId1"/>
</worksheet>
</file>

<file path=xl/worksheets/sheet2.xml><?xml version="1.0" encoding="utf-8"?>
<worksheet xmlns="http://schemas.openxmlformats.org/spreadsheetml/2006/main" xmlns:r="http://schemas.openxmlformats.org/officeDocument/2006/relationships">
  <dimension ref="A1:L404"/>
  <sheetViews>
    <sheetView zoomScale="70" zoomScaleNormal="70" zoomScaleSheetLayoutView="80" zoomScalePageLayoutView="70" workbookViewId="0" topLeftCell="A1">
      <selection activeCell="A1" sqref="A1:C1"/>
    </sheetView>
  </sheetViews>
  <sheetFormatPr defaultColWidth="8.875" defaultRowHeight="13.5"/>
  <cols>
    <col min="1" max="1" width="5.125" style="13" customWidth="1"/>
    <col min="2" max="2" width="10.125" style="20" customWidth="1"/>
    <col min="3" max="3" width="43.75390625" style="14" customWidth="1"/>
    <col min="4" max="4" width="12.50390625" style="59" customWidth="1"/>
    <col min="5" max="7" width="12.50390625" style="60" customWidth="1"/>
    <col min="8" max="10" width="13.625" style="61" customWidth="1"/>
    <col min="11" max="11" width="17.50390625" style="61" customWidth="1"/>
    <col min="12" max="12" width="33.875" style="64" bestFit="1" customWidth="1"/>
    <col min="13" max="13" width="9.00390625" style="1" customWidth="1"/>
    <col min="14" max="16384" width="8.875" style="1" customWidth="1"/>
  </cols>
  <sheetData>
    <row r="1" spans="1:12" s="4" customFormat="1" ht="48" customHeight="1">
      <c r="A1" s="421" t="s">
        <v>1022</v>
      </c>
      <c r="B1" s="422"/>
      <c r="C1" s="423"/>
      <c r="D1" s="28" t="s">
        <v>154</v>
      </c>
      <c r="E1" s="29" t="s">
        <v>155</v>
      </c>
      <c r="F1" s="29" t="s">
        <v>156</v>
      </c>
      <c r="G1" s="29" t="s">
        <v>157</v>
      </c>
      <c r="H1" s="93" t="s">
        <v>612</v>
      </c>
      <c r="I1" s="93" t="s">
        <v>613</v>
      </c>
      <c r="J1" s="93" t="s">
        <v>619</v>
      </c>
      <c r="K1" s="93" t="s">
        <v>614</v>
      </c>
      <c r="L1" s="22" t="s">
        <v>289</v>
      </c>
    </row>
    <row r="2" spans="1:12" s="3" customFormat="1" ht="13.5">
      <c r="A2" s="427" t="s">
        <v>159</v>
      </c>
      <c r="B2" s="427"/>
      <c r="C2" s="427"/>
      <c r="D2" s="28" t="s">
        <v>158</v>
      </c>
      <c r="E2" s="30"/>
      <c r="F2" s="30"/>
      <c r="G2" s="29" t="s">
        <v>158</v>
      </c>
      <c r="H2" s="31" t="s">
        <v>158</v>
      </c>
      <c r="I2" s="31" t="s">
        <v>158</v>
      </c>
      <c r="J2" s="31" t="s">
        <v>158</v>
      </c>
      <c r="K2" s="31" t="s">
        <v>158</v>
      </c>
      <c r="L2" s="22"/>
    </row>
    <row r="3" spans="1:12" ht="13.5">
      <c r="A3" s="427" t="s">
        <v>160</v>
      </c>
      <c r="B3" s="427"/>
      <c r="C3" s="427"/>
      <c r="D3" s="32"/>
      <c r="E3" s="33"/>
      <c r="F3" s="33"/>
      <c r="G3" s="34"/>
      <c r="H3" s="35"/>
      <c r="I3" s="35"/>
      <c r="J3" s="35"/>
      <c r="K3" s="35"/>
      <c r="L3" s="62"/>
    </row>
    <row r="4" spans="1:12" ht="27.75" customHeight="1">
      <c r="A4" s="427" t="s">
        <v>161</v>
      </c>
      <c r="B4" s="427"/>
      <c r="C4" s="427"/>
      <c r="D4" s="32"/>
      <c r="E4" s="36"/>
      <c r="F4" s="36"/>
      <c r="G4" s="34"/>
      <c r="H4" s="35"/>
      <c r="I4" s="35"/>
      <c r="J4" s="35"/>
      <c r="K4" s="35"/>
      <c r="L4" s="62"/>
    </row>
    <row r="5" spans="1:12" s="2" customFormat="1" ht="13.5">
      <c r="A5" s="7">
        <v>1000</v>
      </c>
      <c r="B5" s="15" t="s">
        <v>47</v>
      </c>
      <c r="C5" s="6"/>
      <c r="D5" s="23"/>
      <c r="E5" s="24"/>
      <c r="F5" s="24"/>
      <c r="G5" s="24"/>
      <c r="H5" s="25"/>
      <c r="I5" s="25"/>
      <c r="J5" s="25"/>
      <c r="K5" s="25"/>
      <c r="L5" s="26"/>
    </row>
    <row r="6" spans="1:12" ht="13.5">
      <c r="A6" s="8"/>
      <c r="B6" s="16" t="s">
        <v>208</v>
      </c>
      <c r="C6" s="5" t="s">
        <v>2</v>
      </c>
      <c r="D6" s="37"/>
      <c r="E6" s="38"/>
      <c r="F6" s="38"/>
      <c r="G6" s="39">
        <f>ROUNDDOWN(D6+(E6*$E$3)+(F6*$F$3),0)</f>
        <v>0</v>
      </c>
      <c r="H6" s="40"/>
      <c r="I6" s="40"/>
      <c r="J6" s="39">
        <f>G6-H6-I6</f>
        <v>0</v>
      </c>
      <c r="K6" s="40"/>
      <c r="L6" s="62"/>
    </row>
    <row r="7" spans="1:12" ht="52.5" customHeight="1">
      <c r="A7" s="8"/>
      <c r="B7" s="16" t="s">
        <v>209</v>
      </c>
      <c r="C7" s="5" t="s">
        <v>195</v>
      </c>
      <c r="D7" s="37"/>
      <c r="E7" s="38"/>
      <c r="F7" s="38"/>
      <c r="G7" s="39">
        <f>ROUNDDOWN(D7+(E7*$E$3)+(F7*$F$3),0)</f>
        <v>0</v>
      </c>
      <c r="H7" s="40"/>
      <c r="I7" s="40"/>
      <c r="J7" s="39">
        <f>G7-H7-I7</f>
        <v>0</v>
      </c>
      <c r="K7" s="40"/>
      <c r="L7" s="21" t="s">
        <v>611</v>
      </c>
    </row>
    <row r="8" spans="1:12" ht="13.5">
      <c r="A8" s="8"/>
      <c r="B8" s="16" t="s">
        <v>210</v>
      </c>
      <c r="C8" s="5" t="s">
        <v>196</v>
      </c>
      <c r="D8" s="37"/>
      <c r="E8" s="38"/>
      <c r="F8" s="38"/>
      <c r="G8" s="39">
        <f>ROUNDDOWN(D8+(E8*$E$3)+(F8*$F$3),0)</f>
        <v>0</v>
      </c>
      <c r="H8" s="40"/>
      <c r="I8" s="40"/>
      <c r="J8" s="39">
        <f>G8-H8-I8</f>
        <v>0</v>
      </c>
      <c r="K8" s="40"/>
      <c r="L8" s="62"/>
    </row>
    <row r="9" spans="1:12" ht="13.5">
      <c r="A9" s="424" t="s">
        <v>211</v>
      </c>
      <c r="B9" s="425"/>
      <c r="C9" s="426"/>
      <c r="D9" s="41">
        <f aca="true" t="shared" si="0" ref="D9:K9">SUM(D6:D8)</f>
        <v>0</v>
      </c>
      <c r="E9" s="39">
        <f t="shared" si="0"/>
        <v>0</v>
      </c>
      <c r="F9" s="39">
        <f t="shared" si="0"/>
        <v>0</v>
      </c>
      <c r="G9" s="39">
        <f t="shared" si="0"/>
        <v>0</v>
      </c>
      <c r="H9" s="41">
        <f t="shared" si="0"/>
        <v>0</v>
      </c>
      <c r="I9" s="41">
        <f t="shared" si="0"/>
        <v>0</v>
      </c>
      <c r="J9" s="41">
        <f t="shared" si="0"/>
        <v>0</v>
      </c>
      <c r="K9" s="41">
        <f t="shared" si="0"/>
        <v>0</v>
      </c>
      <c r="L9" s="62"/>
    </row>
    <row r="10" spans="1:12" ht="13.5">
      <c r="A10" s="95"/>
      <c r="B10" s="96"/>
      <c r="C10" s="96"/>
      <c r="D10" s="96"/>
      <c r="E10" s="96"/>
      <c r="F10" s="96"/>
      <c r="G10" s="96"/>
      <c r="H10" s="42"/>
      <c r="I10" s="42"/>
      <c r="J10" s="42"/>
      <c r="K10" s="25"/>
      <c r="L10" s="140"/>
    </row>
    <row r="11" spans="1:12" s="2" customFormat="1" ht="13.5">
      <c r="A11" s="7">
        <v>1100</v>
      </c>
      <c r="B11" s="15" t="s">
        <v>48</v>
      </c>
      <c r="C11" s="6"/>
      <c r="D11" s="23"/>
      <c r="E11" s="24"/>
      <c r="F11" s="24"/>
      <c r="G11" s="24"/>
      <c r="H11" s="25"/>
      <c r="I11" s="25"/>
      <c r="J11" s="25"/>
      <c r="K11" s="25"/>
      <c r="L11" s="140"/>
    </row>
    <row r="12" spans="1:12" ht="13.5">
      <c r="A12" s="8"/>
      <c r="B12" s="16" t="s">
        <v>212</v>
      </c>
      <c r="C12" s="5" t="s">
        <v>3</v>
      </c>
      <c r="D12" s="37"/>
      <c r="E12" s="38"/>
      <c r="F12" s="38"/>
      <c r="G12" s="39">
        <f aca="true" t="shared" si="1" ref="G12:G17">ROUNDDOWN(D12+(E12*$E$3)+(F12*$F$3),0)</f>
        <v>0</v>
      </c>
      <c r="H12" s="44"/>
      <c r="I12" s="40"/>
      <c r="J12" s="39">
        <f aca="true" t="shared" si="2" ref="J12:J17">G12-H12-I12</f>
        <v>0</v>
      </c>
      <c r="K12" s="40"/>
      <c r="L12" s="62"/>
    </row>
    <row r="13" spans="1:12" ht="13.5">
      <c r="A13" s="8"/>
      <c r="B13" s="16" t="s">
        <v>213</v>
      </c>
      <c r="C13" s="5" t="s">
        <v>4</v>
      </c>
      <c r="D13" s="37"/>
      <c r="E13" s="38"/>
      <c r="F13" s="38"/>
      <c r="G13" s="39">
        <f t="shared" si="1"/>
        <v>0</v>
      </c>
      <c r="H13" s="40"/>
      <c r="I13" s="40"/>
      <c r="J13" s="39">
        <f t="shared" si="2"/>
        <v>0</v>
      </c>
      <c r="K13" s="40"/>
      <c r="L13" s="62"/>
    </row>
    <row r="14" spans="1:12" ht="13.5">
      <c r="A14" s="8"/>
      <c r="B14" s="16" t="s">
        <v>214</v>
      </c>
      <c r="C14" s="5" t="s">
        <v>5</v>
      </c>
      <c r="D14" s="37"/>
      <c r="E14" s="38"/>
      <c r="F14" s="38"/>
      <c r="G14" s="39">
        <f t="shared" si="1"/>
        <v>0</v>
      </c>
      <c r="H14" s="44"/>
      <c r="I14" s="40"/>
      <c r="J14" s="39">
        <f t="shared" si="2"/>
        <v>0</v>
      </c>
      <c r="K14" s="40"/>
      <c r="L14" s="62"/>
    </row>
    <row r="15" spans="1:12" ht="13.5">
      <c r="A15" s="8"/>
      <c r="B15" s="16" t="s">
        <v>215</v>
      </c>
      <c r="C15" s="5" t="s">
        <v>6</v>
      </c>
      <c r="D15" s="37"/>
      <c r="E15" s="38"/>
      <c r="F15" s="38"/>
      <c r="G15" s="39">
        <f>ROUNDDOWN(D15+(E15*$E$3)+(F15*$F$3),0)</f>
        <v>0</v>
      </c>
      <c r="H15" s="44"/>
      <c r="I15" s="40"/>
      <c r="J15" s="39">
        <f t="shared" si="2"/>
        <v>0</v>
      </c>
      <c r="K15" s="40"/>
      <c r="L15" s="62"/>
    </row>
    <row r="16" spans="1:12" ht="56.25" customHeight="1">
      <c r="A16" s="8"/>
      <c r="B16" s="16" t="s">
        <v>216</v>
      </c>
      <c r="C16" s="5" t="s">
        <v>199</v>
      </c>
      <c r="D16" s="37"/>
      <c r="E16" s="38"/>
      <c r="F16" s="38"/>
      <c r="G16" s="39">
        <f t="shared" si="1"/>
        <v>0</v>
      </c>
      <c r="H16" s="40"/>
      <c r="I16" s="40"/>
      <c r="J16" s="39">
        <f t="shared" si="2"/>
        <v>0</v>
      </c>
      <c r="K16" s="40"/>
      <c r="L16" s="21" t="s">
        <v>611</v>
      </c>
    </row>
    <row r="17" spans="1:12" ht="13.5">
      <c r="A17" s="8"/>
      <c r="B17" s="16" t="s">
        <v>217</v>
      </c>
      <c r="C17" s="5" t="s">
        <v>7</v>
      </c>
      <c r="D17" s="37"/>
      <c r="E17" s="38"/>
      <c r="F17" s="38"/>
      <c r="G17" s="39">
        <f t="shared" si="1"/>
        <v>0</v>
      </c>
      <c r="H17" s="40"/>
      <c r="I17" s="40"/>
      <c r="J17" s="39">
        <f t="shared" si="2"/>
        <v>0</v>
      </c>
      <c r="K17" s="40"/>
      <c r="L17" s="62"/>
    </row>
    <row r="18" spans="1:12" ht="13.5">
      <c r="A18" s="424" t="s">
        <v>346</v>
      </c>
      <c r="B18" s="425"/>
      <c r="C18" s="426"/>
      <c r="D18" s="41">
        <f aca="true" t="shared" si="3" ref="D18:J18">SUM(D12:D17)</f>
        <v>0</v>
      </c>
      <c r="E18" s="39">
        <f t="shared" si="3"/>
        <v>0</v>
      </c>
      <c r="F18" s="39">
        <f t="shared" si="3"/>
        <v>0</v>
      </c>
      <c r="G18" s="39">
        <f t="shared" si="3"/>
        <v>0</v>
      </c>
      <c r="H18" s="41">
        <f t="shared" si="3"/>
        <v>0</v>
      </c>
      <c r="I18" s="41">
        <f t="shared" si="3"/>
        <v>0</v>
      </c>
      <c r="J18" s="41">
        <f t="shared" si="3"/>
        <v>0</v>
      </c>
      <c r="K18" s="41">
        <f>SUM(K12:K17)</f>
        <v>0</v>
      </c>
      <c r="L18" s="62"/>
    </row>
    <row r="19" spans="1:12" ht="13.5">
      <c r="A19" s="95"/>
      <c r="B19" s="96"/>
      <c r="C19" s="96"/>
      <c r="D19" s="96"/>
      <c r="E19" s="96"/>
      <c r="F19" s="96"/>
      <c r="G19" s="96"/>
      <c r="H19" s="42"/>
      <c r="I19" s="42"/>
      <c r="J19" s="25"/>
      <c r="K19" s="25"/>
      <c r="L19" s="62"/>
    </row>
    <row r="20" spans="1:12" s="2" customFormat="1" ht="13.5">
      <c r="A20" s="7">
        <v>1200</v>
      </c>
      <c r="B20" s="15" t="s">
        <v>49</v>
      </c>
      <c r="C20" s="6"/>
      <c r="D20" s="23"/>
      <c r="E20" s="24"/>
      <c r="F20" s="24"/>
      <c r="G20" s="24"/>
      <c r="H20" s="25"/>
      <c r="I20" s="25"/>
      <c r="J20" s="25"/>
      <c r="K20" s="25"/>
      <c r="L20" s="63"/>
    </row>
    <row r="21" spans="1:12" ht="13.5">
      <c r="A21" s="8"/>
      <c r="B21" s="16" t="s">
        <v>347</v>
      </c>
      <c r="C21" s="5" t="s">
        <v>348</v>
      </c>
      <c r="D21" s="37"/>
      <c r="E21" s="38"/>
      <c r="F21" s="38"/>
      <c r="G21" s="39">
        <f aca="true" t="shared" si="4" ref="G21:G26">ROUNDDOWN(D21+(E21*$E$3)+(F21*$F$3),0)</f>
        <v>0</v>
      </c>
      <c r="H21" s="44"/>
      <c r="I21" s="40"/>
      <c r="J21" s="39">
        <f aca="true" t="shared" si="5" ref="J21:J26">G21-H21-I21</f>
        <v>0</v>
      </c>
      <c r="K21" s="40"/>
      <c r="L21" s="62"/>
    </row>
    <row r="22" spans="1:12" ht="13.5">
      <c r="A22" s="8"/>
      <c r="B22" s="16" t="s">
        <v>349</v>
      </c>
      <c r="C22" s="5" t="s">
        <v>350</v>
      </c>
      <c r="D22" s="37"/>
      <c r="E22" s="38"/>
      <c r="F22" s="38"/>
      <c r="G22" s="39">
        <f t="shared" si="4"/>
        <v>0</v>
      </c>
      <c r="H22" s="44"/>
      <c r="I22" s="40"/>
      <c r="J22" s="39">
        <f t="shared" si="5"/>
        <v>0</v>
      </c>
      <c r="K22" s="40"/>
      <c r="L22" s="62"/>
    </row>
    <row r="23" spans="1:12" ht="13.5">
      <c r="A23" s="8"/>
      <c r="B23" s="16" t="s">
        <v>351</v>
      </c>
      <c r="C23" s="5" t="s">
        <v>352</v>
      </c>
      <c r="D23" s="37"/>
      <c r="E23" s="38"/>
      <c r="F23" s="38"/>
      <c r="G23" s="39">
        <f t="shared" si="4"/>
        <v>0</v>
      </c>
      <c r="H23" s="44"/>
      <c r="I23" s="40"/>
      <c r="J23" s="39">
        <f t="shared" si="5"/>
        <v>0</v>
      </c>
      <c r="K23" s="40"/>
      <c r="L23" s="62"/>
    </row>
    <row r="24" spans="1:12" ht="13.5">
      <c r="A24" s="8"/>
      <c r="B24" s="16" t="s">
        <v>353</v>
      </c>
      <c r="C24" s="5" t="s">
        <v>354</v>
      </c>
      <c r="D24" s="37"/>
      <c r="E24" s="38"/>
      <c r="F24" s="38"/>
      <c r="G24" s="39">
        <f t="shared" si="4"/>
        <v>0</v>
      </c>
      <c r="H24" s="44"/>
      <c r="I24" s="40"/>
      <c r="J24" s="39">
        <f t="shared" si="5"/>
        <v>0</v>
      </c>
      <c r="K24" s="40"/>
      <c r="L24" s="62"/>
    </row>
    <row r="25" spans="1:12" ht="57" customHeight="1">
      <c r="A25" s="8"/>
      <c r="B25" s="16" t="s">
        <v>355</v>
      </c>
      <c r="C25" s="5" t="s">
        <v>303</v>
      </c>
      <c r="D25" s="37"/>
      <c r="E25" s="38"/>
      <c r="F25" s="38"/>
      <c r="G25" s="39">
        <f t="shared" si="4"/>
        <v>0</v>
      </c>
      <c r="H25" s="40"/>
      <c r="I25" s="40"/>
      <c r="J25" s="39">
        <f t="shared" si="5"/>
        <v>0</v>
      </c>
      <c r="K25" s="40"/>
      <c r="L25" s="21" t="s">
        <v>611</v>
      </c>
    </row>
    <row r="26" spans="1:12" ht="13.5">
      <c r="A26" s="8"/>
      <c r="B26" s="16" t="s">
        <v>356</v>
      </c>
      <c r="C26" s="5" t="s">
        <v>8</v>
      </c>
      <c r="D26" s="37"/>
      <c r="E26" s="38"/>
      <c r="F26" s="38"/>
      <c r="G26" s="39">
        <f t="shared" si="4"/>
        <v>0</v>
      </c>
      <c r="H26" s="40"/>
      <c r="I26" s="40"/>
      <c r="J26" s="39">
        <f t="shared" si="5"/>
        <v>0</v>
      </c>
      <c r="K26" s="40"/>
      <c r="L26" s="62"/>
    </row>
    <row r="27" spans="1:12" ht="13.5">
      <c r="A27" s="424" t="s">
        <v>357</v>
      </c>
      <c r="B27" s="425"/>
      <c r="C27" s="426"/>
      <c r="D27" s="41">
        <f aca="true" t="shared" si="6" ref="D27:J27">SUM(D21:D26)</f>
        <v>0</v>
      </c>
      <c r="E27" s="39">
        <f t="shared" si="6"/>
        <v>0</v>
      </c>
      <c r="F27" s="39">
        <f t="shared" si="6"/>
        <v>0</v>
      </c>
      <c r="G27" s="39">
        <f t="shared" si="6"/>
        <v>0</v>
      </c>
      <c r="H27" s="41">
        <f t="shared" si="6"/>
        <v>0</v>
      </c>
      <c r="I27" s="41">
        <f t="shared" si="6"/>
        <v>0</v>
      </c>
      <c r="J27" s="41">
        <f t="shared" si="6"/>
        <v>0</v>
      </c>
      <c r="K27" s="41">
        <f>SUM(K21:K26)</f>
        <v>0</v>
      </c>
      <c r="L27" s="62"/>
    </row>
    <row r="28" spans="1:12" ht="13.5">
      <c r="A28" s="95"/>
      <c r="B28" s="96"/>
      <c r="C28" s="96"/>
      <c r="D28" s="96"/>
      <c r="E28" s="96"/>
      <c r="F28" s="96"/>
      <c r="G28" s="96"/>
      <c r="H28" s="42"/>
      <c r="I28" s="42"/>
      <c r="J28" s="25"/>
      <c r="K28" s="42"/>
      <c r="L28" s="62"/>
    </row>
    <row r="29" spans="1:12" s="2" customFormat="1" ht="13.5">
      <c r="A29" s="7">
        <v>1300</v>
      </c>
      <c r="B29" s="15" t="s">
        <v>50</v>
      </c>
      <c r="C29" s="6"/>
      <c r="D29" s="23"/>
      <c r="E29" s="24"/>
      <c r="F29" s="24"/>
      <c r="G29" s="24"/>
      <c r="H29" s="25"/>
      <c r="I29" s="25"/>
      <c r="J29" s="25"/>
      <c r="K29" s="25"/>
      <c r="L29" s="63"/>
    </row>
    <row r="30" spans="1:12" ht="13.5">
      <c r="A30" s="8"/>
      <c r="B30" s="16" t="s">
        <v>358</v>
      </c>
      <c r="C30" s="5" t="s">
        <v>9</v>
      </c>
      <c r="D30" s="37"/>
      <c r="E30" s="38"/>
      <c r="F30" s="38"/>
      <c r="G30" s="39">
        <f>ROUNDDOWN(D30+(E30*$E$3)+(F30*$F$3),0)</f>
        <v>0</v>
      </c>
      <c r="H30" s="44"/>
      <c r="I30" s="40"/>
      <c r="J30" s="39">
        <f>G30-H30-I30</f>
        <v>0</v>
      </c>
      <c r="K30" s="40"/>
      <c r="L30" s="62"/>
    </row>
    <row r="31" spans="1:12" ht="13.5">
      <c r="A31" s="8"/>
      <c r="B31" s="16" t="s">
        <v>359</v>
      </c>
      <c r="C31" s="5" t="s">
        <v>10</v>
      </c>
      <c r="D31" s="37"/>
      <c r="E31" s="38"/>
      <c r="F31" s="38"/>
      <c r="G31" s="39">
        <f>ROUNDDOWN(D31+(E31*$E$3)+(F31*$F$3),0)</f>
        <v>0</v>
      </c>
      <c r="H31" s="44"/>
      <c r="I31" s="40"/>
      <c r="J31" s="39">
        <f>G31-H31-I31</f>
        <v>0</v>
      </c>
      <c r="K31" s="40"/>
      <c r="L31" s="62"/>
    </row>
    <row r="32" spans="1:12" ht="54.75" customHeight="1">
      <c r="A32" s="8"/>
      <c r="B32" s="16" t="s">
        <v>360</v>
      </c>
      <c r="C32" s="5" t="s">
        <v>197</v>
      </c>
      <c r="D32" s="37"/>
      <c r="E32" s="38"/>
      <c r="F32" s="38"/>
      <c r="G32" s="39">
        <f>ROUNDDOWN(D32+(E32*$E$3)+(F32*$F$3),0)</f>
        <v>0</v>
      </c>
      <c r="H32" s="40"/>
      <c r="I32" s="40"/>
      <c r="J32" s="39">
        <f>G32-H32-I32</f>
        <v>0</v>
      </c>
      <c r="K32" s="40"/>
      <c r="L32" s="21" t="s">
        <v>611</v>
      </c>
    </row>
    <row r="33" spans="1:12" ht="13.5">
      <c r="A33" s="8"/>
      <c r="B33" s="16" t="s">
        <v>361</v>
      </c>
      <c r="C33" s="5" t="s">
        <v>11</v>
      </c>
      <c r="D33" s="37"/>
      <c r="E33" s="38"/>
      <c r="F33" s="38"/>
      <c r="G33" s="39">
        <f>ROUNDDOWN(D33+(E33*$E$3)+(F33*$F$3),0)</f>
        <v>0</v>
      </c>
      <c r="H33" s="40"/>
      <c r="I33" s="40"/>
      <c r="J33" s="39">
        <f>G33-H33-I33</f>
        <v>0</v>
      </c>
      <c r="K33" s="40"/>
      <c r="L33" s="62"/>
    </row>
    <row r="34" spans="1:12" ht="13.5">
      <c r="A34" s="424" t="s">
        <v>362</v>
      </c>
      <c r="B34" s="425"/>
      <c r="C34" s="426"/>
      <c r="D34" s="41">
        <f aca="true" t="shared" si="7" ref="D34:J34">SUM(D30:D33)</f>
        <v>0</v>
      </c>
      <c r="E34" s="39">
        <f t="shared" si="7"/>
        <v>0</v>
      </c>
      <c r="F34" s="39">
        <f t="shared" si="7"/>
        <v>0</v>
      </c>
      <c r="G34" s="39">
        <f t="shared" si="7"/>
        <v>0</v>
      </c>
      <c r="H34" s="41">
        <f t="shared" si="7"/>
        <v>0</v>
      </c>
      <c r="I34" s="41">
        <f t="shared" si="7"/>
        <v>0</v>
      </c>
      <c r="J34" s="41">
        <f t="shared" si="7"/>
        <v>0</v>
      </c>
      <c r="K34" s="41">
        <f>SUM(K30:K33)</f>
        <v>0</v>
      </c>
      <c r="L34" s="62"/>
    </row>
    <row r="35" spans="1:12" ht="13.5">
      <c r="A35" s="95"/>
      <c r="B35" s="96"/>
      <c r="C35" s="96"/>
      <c r="D35" s="96"/>
      <c r="E35" s="96"/>
      <c r="F35" s="96"/>
      <c r="G35" s="96"/>
      <c r="H35" s="42"/>
      <c r="I35" s="42"/>
      <c r="J35" s="25"/>
      <c r="K35" s="42"/>
      <c r="L35" s="62"/>
    </row>
    <row r="36" spans="1:12" s="2" customFormat="1" ht="13.5">
      <c r="A36" s="7">
        <v>1400</v>
      </c>
      <c r="B36" s="15" t="s">
        <v>51</v>
      </c>
      <c r="C36" s="6"/>
      <c r="D36" s="23"/>
      <c r="E36" s="24"/>
      <c r="F36" s="24"/>
      <c r="G36" s="24"/>
      <c r="H36" s="25"/>
      <c r="I36" s="25"/>
      <c r="J36" s="25"/>
      <c r="K36" s="25"/>
      <c r="L36" s="63"/>
    </row>
    <row r="37" spans="1:12" ht="13.5">
      <c r="A37" s="8"/>
      <c r="B37" s="16" t="s">
        <v>363</v>
      </c>
      <c r="C37" s="5" t="s">
        <v>364</v>
      </c>
      <c r="D37" s="37"/>
      <c r="E37" s="38"/>
      <c r="F37" s="38"/>
      <c r="G37" s="39">
        <f>ROUNDDOWN(D37+(E37*$E$3)+(F37*$F$3),0)</f>
        <v>0</v>
      </c>
      <c r="H37" s="44"/>
      <c r="I37" s="40"/>
      <c r="J37" s="39">
        <f>G37-H37-I37</f>
        <v>0</v>
      </c>
      <c r="K37" s="40"/>
      <c r="L37" s="62"/>
    </row>
    <row r="38" spans="1:12" ht="13.5">
      <c r="A38" s="8"/>
      <c r="B38" s="16" t="s">
        <v>365</v>
      </c>
      <c r="C38" s="5" t="s">
        <v>366</v>
      </c>
      <c r="D38" s="37"/>
      <c r="E38" s="38"/>
      <c r="F38" s="38"/>
      <c r="G38" s="39">
        <f>ROUNDDOWN(D38+(E38*$E$3)+(F38*$F$3),0)</f>
        <v>0</v>
      </c>
      <c r="H38" s="44"/>
      <c r="I38" s="40"/>
      <c r="J38" s="39">
        <f>G38-H38-I38</f>
        <v>0</v>
      </c>
      <c r="K38" s="40"/>
      <c r="L38" s="62"/>
    </row>
    <row r="39" spans="1:12" ht="63.75" customHeight="1">
      <c r="A39" s="8"/>
      <c r="B39" s="16" t="s">
        <v>367</v>
      </c>
      <c r="C39" s="5" t="s">
        <v>202</v>
      </c>
      <c r="D39" s="37"/>
      <c r="E39" s="38"/>
      <c r="F39" s="38"/>
      <c r="G39" s="39">
        <f>ROUNDDOWN(D39+(E39*$E$3)+(F39*$F$3),0)</f>
        <v>0</v>
      </c>
      <c r="H39" s="40"/>
      <c r="I39" s="40"/>
      <c r="J39" s="39">
        <f>G39-H39-I39</f>
        <v>0</v>
      </c>
      <c r="K39" s="40"/>
      <c r="L39" s="21" t="s">
        <v>611</v>
      </c>
    </row>
    <row r="40" spans="1:12" ht="58.5" customHeight="1">
      <c r="A40" s="8"/>
      <c r="B40" s="16" t="s">
        <v>368</v>
      </c>
      <c r="C40" s="5" t="s">
        <v>203</v>
      </c>
      <c r="D40" s="37"/>
      <c r="E40" s="38"/>
      <c r="F40" s="38"/>
      <c r="G40" s="39">
        <f>ROUNDDOWN(D40+(E40*$E$3)+(F40*$F$3),0)</f>
        <v>0</v>
      </c>
      <c r="H40" s="40"/>
      <c r="I40" s="40"/>
      <c r="J40" s="39">
        <f>G40-H40-I40</f>
        <v>0</v>
      </c>
      <c r="K40" s="40"/>
      <c r="L40" s="21" t="s">
        <v>611</v>
      </c>
    </row>
    <row r="41" spans="1:12" ht="65.25" customHeight="1">
      <c r="A41" s="8"/>
      <c r="B41" s="16" t="s">
        <v>369</v>
      </c>
      <c r="C41" s="5" t="s">
        <v>198</v>
      </c>
      <c r="D41" s="37"/>
      <c r="E41" s="38"/>
      <c r="F41" s="38"/>
      <c r="G41" s="39">
        <f>ROUNDDOWN(D41+(E41*$E$3)+(F41*$F$3),0)</f>
        <v>0</v>
      </c>
      <c r="H41" s="40"/>
      <c r="I41" s="40"/>
      <c r="J41" s="39">
        <f>G41-H41-I41</f>
        <v>0</v>
      </c>
      <c r="K41" s="40"/>
      <c r="L41" s="21" t="s">
        <v>611</v>
      </c>
    </row>
    <row r="42" spans="1:12" ht="13.5">
      <c r="A42" s="424" t="s">
        <v>370</v>
      </c>
      <c r="B42" s="425"/>
      <c r="C42" s="426"/>
      <c r="D42" s="41">
        <f aca="true" t="shared" si="8" ref="D42:J42">SUM(D37:D41)</f>
        <v>0</v>
      </c>
      <c r="E42" s="39">
        <f t="shared" si="8"/>
        <v>0</v>
      </c>
      <c r="F42" s="39">
        <f t="shared" si="8"/>
        <v>0</v>
      </c>
      <c r="G42" s="39">
        <f t="shared" si="8"/>
        <v>0</v>
      </c>
      <c r="H42" s="41">
        <f t="shared" si="8"/>
        <v>0</v>
      </c>
      <c r="I42" s="41">
        <f t="shared" si="8"/>
        <v>0</v>
      </c>
      <c r="J42" s="41">
        <f t="shared" si="8"/>
        <v>0</v>
      </c>
      <c r="K42" s="41">
        <f>SUM(K37:K41)</f>
        <v>0</v>
      </c>
      <c r="L42" s="62"/>
    </row>
    <row r="43" spans="1:12" ht="13.5">
      <c r="A43" s="95"/>
      <c r="B43" s="96"/>
      <c r="C43" s="96"/>
      <c r="D43" s="96"/>
      <c r="E43" s="96"/>
      <c r="F43" s="96"/>
      <c r="G43" s="96"/>
      <c r="H43" s="42"/>
      <c r="I43" s="42"/>
      <c r="J43" s="25"/>
      <c r="K43" s="42"/>
      <c r="L43" s="62"/>
    </row>
    <row r="44" spans="1:12" s="2" customFormat="1" ht="13.5">
      <c r="A44" s="7">
        <v>1500</v>
      </c>
      <c r="B44" s="15" t="s">
        <v>52</v>
      </c>
      <c r="C44" s="6"/>
      <c r="D44" s="23"/>
      <c r="E44" s="24"/>
      <c r="F44" s="24"/>
      <c r="G44" s="24"/>
      <c r="H44" s="25"/>
      <c r="I44" s="25"/>
      <c r="J44" s="25"/>
      <c r="K44" s="25"/>
      <c r="L44" s="63"/>
    </row>
    <row r="45" spans="1:12" ht="13.5">
      <c r="A45" s="8"/>
      <c r="B45" s="16" t="s">
        <v>371</v>
      </c>
      <c r="C45" s="5" t="s">
        <v>12</v>
      </c>
      <c r="D45" s="37"/>
      <c r="E45" s="38"/>
      <c r="F45" s="38"/>
      <c r="G45" s="39">
        <f>ROUNDDOWN(D45+(E45*$E$3)+(F45*$F$3),0)</f>
        <v>0</v>
      </c>
      <c r="H45" s="44"/>
      <c r="I45" s="40"/>
      <c r="J45" s="39">
        <f>G45-H45-I45</f>
        <v>0</v>
      </c>
      <c r="K45" s="40"/>
      <c r="L45" s="62"/>
    </row>
    <row r="46" spans="1:12" ht="13.5">
      <c r="A46" s="8"/>
      <c r="B46" s="16" t="s">
        <v>372</v>
      </c>
      <c r="C46" s="5" t="s">
        <v>13</v>
      </c>
      <c r="D46" s="37"/>
      <c r="E46" s="38"/>
      <c r="F46" s="38"/>
      <c r="G46" s="39">
        <f>ROUNDDOWN(D46+(E46*$E$3)+(F46*$F$3),0)</f>
        <v>0</v>
      </c>
      <c r="H46" s="44"/>
      <c r="I46" s="40"/>
      <c r="J46" s="39">
        <f>G46-H46-I46</f>
        <v>0</v>
      </c>
      <c r="K46" s="40"/>
      <c r="L46" s="62"/>
    </row>
    <row r="47" spans="1:12" ht="13.5">
      <c r="A47" s="8"/>
      <c r="B47" s="16" t="s">
        <v>373</v>
      </c>
      <c r="C47" s="5" t="s">
        <v>14</v>
      </c>
      <c r="D47" s="37"/>
      <c r="E47" s="38"/>
      <c r="F47" s="38"/>
      <c r="G47" s="39">
        <f>ROUNDDOWN(D47+(E47*$E$3)+(F47*$F$3),0)</f>
        <v>0</v>
      </c>
      <c r="H47" s="40"/>
      <c r="I47" s="40"/>
      <c r="J47" s="39">
        <f>G47-H47-I47</f>
        <v>0</v>
      </c>
      <c r="K47" s="40"/>
      <c r="L47" s="62"/>
    </row>
    <row r="48" spans="1:12" ht="13.5">
      <c r="A48" s="8"/>
      <c r="B48" s="16" t="s">
        <v>374</v>
      </c>
      <c r="C48" s="5" t="s">
        <v>15</v>
      </c>
      <c r="D48" s="37"/>
      <c r="E48" s="38"/>
      <c r="F48" s="38"/>
      <c r="G48" s="39">
        <f>ROUNDDOWN(D48+(E48*$E$3)+(F48*$F$3),0)</f>
        <v>0</v>
      </c>
      <c r="H48" s="40"/>
      <c r="I48" s="40"/>
      <c r="J48" s="39">
        <f>G48-H48-I48</f>
        <v>0</v>
      </c>
      <c r="K48" s="40"/>
      <c r="L48" s="62"/>
    </row>
    <row r="49" spans="1:12" ht="67.5" customHeight="1">
      <c r="A49" s="8"/>
      <c r="B49" s="16" t="s">
        <v>375</v>
      </c>
      <c r="C49" s="5" t="s">
        <v>200</v>
      </c>
      <c r="D49" s="37"/>
      <c r="E49" s="38"/>
      <c r="F49" s="38"/>
      <c r="G49" s="39">
        <f>ROUNDDOWN(D49+(E49*$E$3)+(F49*$F$3),0)</f>
        <v>0</v>
      </c>
      <c r="H49" s="40"/>
      <c r="I49" s="40"/>
      <c r="J49" s="39">
        <f>G49-H49-I49</f>
        <v>0</v>
      </c>
      <c r="K49" s="40"/>
      <c r="L49" s="21" t="s">
        <v>611</v>
      </c>
    </row>
    <row r="50" spans="1:12" ht="13.5">
      <c r="A50" s="424" t="s">
        <v>376</v>
      </c>
      <c r="B50" s="425"/>
      <c r="C50" s="426"/>
      <c r="D50" s="41">
        <f aca="true" t="shared" si="9" ref="D50:J50">SUM(D45:D49)</f>
        <v>0</v>
      </c>
      <c r="E50" s="39">
        <f t="shared" si="9"/>
        <v>0</v>
      </c>
      <c r="F50" s="39">
        <f t="shared" si="9"/>
        <v>0</v>
      </c>
      <c r="G50" s="39">
        <f t="shared" si="9"/>
        <v>0</v>
      </c>
      <c r="H50" s="41">
        <f t="shared" si="9"/>
        <v>0</v>
      </c>
      <c r="I50" s="41">
        <f t="shared" si="9"/>
        <v>0</v>
      </c>
      <c r="J50" s="41">
        <f t="shared" si="9"/>
        <v>0</v>
      </c>
      <c r="K50" s="41">
        <f>SUM(K45:K49)</f>
        <v>0</v>
      </c>
      <c r="L50" s="62"/>
    </row>
    <row r="51" spans="1:12" ht="13.5">
      <c r="A51" s="95"/>
      <c r="B51" s="96"/>
      <c r="C51" s="96"/>
      <c r="D51" s="96"/>
      <c r="E51" s="96"/>
      <c r="F51" s="96"/>
      <c r="G51" s="96"/>
      <c r="H51" s="96"/>
      <c r="I51" s="96"/>
      <c r="J51" s="96"/>
      <c r="K51" s="96"/>
      <c r="L51" s="62"/>
    </row>
    <row r="52" spans="1:12" s="2" customFormat="1" ht="13.5">
      <c r="A52" s="7">
        <v>1700</v>
      </c>
      <c r="B52" s="15" t="s">
        <v>53</v>
      </c>
      <c r="C52" s="6"/>
      <c r="D52" s="23"/>
      <c r="E52" s="24"/>
      <c r="F52" s="24"/>
      <c r="G52" s="24"/>
      <c r="H52" s="96"/>
      <c r="I52" s="96"/>
      <c r="J52" s="96"/>
      <c r="K52" s="96"/>
      <c r="L52" s="63"/>
    </row>
    <row r="53" spans="1:12" ht="13.5">
      <c r="A53" s="8"/>
      <c r="B53" s="16" t="s">
        <v>377</v>
      </c>
      <c r="C53" s="5" t="s">
        <v>378</v>
      </c>
      <c r="D53" s="37"/>
      <c r="E53" s="38"/>
      <c r="F53" s="38"/>
      <c r="G53" s="39">
        <f>ROUNDDOWN(D53+(E53*$E$3)+(F53*$F$3),0)</f>
        <v>0</v>
      </c>
      <c r="H53" s="44"/>
      <c r="I53" s="40"/>
      <c r="J53" s="39">
        <f>G53-H53-I53</f>
        <v>0</v>
      </c>
      <c r="K53" s="40"/>
      <c r="L53" s="62"/>
    </row>
    <row r="54" spans="1:12" ht="13.5">
      <c r="A54" s="8"/>
      <c r="B54" s="16" t="s">
        <v>379</v>
      </c>
      <c r="C54" s="5" t="s">
        <v>380</v>
      </c>
      <c r="D54" s="37"/>
      <c r="E54" s="38"/>
      <c r="F54" s="38"/>
      <c r="G54" s="39">
        <f>ROUNDDOWN(D54+(E54*$E$3)+(F54*$F$3),0)</f>
        <v>0</v>
      </c>
      <c r="H54" s="44"/>
      <c r="I54" s="40"/>
      <c r="J54" s="39">
        <f>G54-H54-I54</f>
        <v>0</v>
      </c>
      <c r="K54" s="40"/>
      <c r="L54" s="62"/>
    </row>
    <row r="55" spans="1:12" ht="13.5">
      <c r="A55" s="8"/>
      <c r="B55" s="16" t="s">
        <v>381</v>
      </c>
      <c r="C55" s="5" t="s">
        <v>16</v>
      </c>
      <c r="D55" s="37"/>
      <c r="E55" s="38"/>
      <c r="F55" s="38"/>
      <c r="G55" s="39">
        <f>ROUNDDOWN(D55+(E55*$E$3)+(F55*$F$3),0)</f>
        <v>0</v>
      </c>
      <c r="H55" s="40"/>
      <c r="I55" s="40"/>
      <c r="J55" s="39">
        <f>G55-H55-I55</f>
        <v>0</v>
      </c>
      <c r="K55" s="40"/>
      <c r="L55" s="62"/>
    </row>
    <row r="56" spans="1:12" ht="56.25" customHeight="1">
      <c r="A56" s="8"/>
      <c r="B56" s="16" t="s">
        <v>382</v>
      </c>
      <c r="C56" s="5" t="s">
        <v>201</v>
      </c>
      <c r="D56" s="37"/>
      <c r="E56" s="38"/>
      <c r="F56" s="38"/>
      <c r="G56" s="39">
        <f>ROUNDDOWN(D56+(E56*$E$3)+(F56*$F$3),0)</f>
        <v>0</v>
      </c>
      <c r="H56" s="40"/>
      <c r="I56" s="40"/>
      <c r="J56" s="39">
        <f>G56-H56-I56</f>
        <v>0</v>
      </c>
      <c r="K56" s="40"/>
      <c r="L56" s="21" t="s">
        <v>611</v>
      </c>
    </row>
    <row r="57" spans="1:12" ht="13.5">
      <c r="A57" s="424" t="s">
        <v>383</v>
      </c>
      <c r="B57" s="425"/>
      <c r="C57" s="426"/>
      <c r="D57" s="41">
        <f aca="true" t="shared" si="10" ref="D57:J57">SUM(D53:D56)</f>
        <v>0</v>
      </c>
      <c r="E57" s="39">
        <f t="shared" si="10"/>
        <v>0</v>
      </c>
      <c r="F57" s="39">
        <f t="shared" si="10"/>
        <v>0</v>
      </c>
      <c r="G57" s="39">
        <f t="shared" si="10"/>
        <v>0</v>
      </c>
      <c r="H57" s="41">
        <f t="shared" si="10"/>
        <v>0</v>
      </c>
      <c r="I57" s="41">
        <f t="shared" si="10"/>
        <v>0</v>
      </c>
      <c r="J57" s="41">
        <f t="shared" si="10"/>
        <v>0</v>
      </c>
      <c r="K57" s="41">
        <f>SUM(K52:K56)</f>
        <v>0</v>
      </c>
      <c r="L57" s="62"/>
    </row>
    <row r="58" spans="1:12" ht="14.25" thickBot="1">
      <c r="A58" s="98"/>
      <c r="B58" s="99"/>
      <c r="C58" s="99"/>
      <c r="D58" s="99"/>
      <c r="E58" s="99"/>
      <c r="F58" s="99"/>
      <c r="G58" s="99"/>
      <c r="H58" s="45"/>
      <c r="I58" s="45"/>
      <c r="J58" s="46"/>
      <c r="K58" s="45"/>
      <c r="L58" s="62"/>
    </row>
    <row r="59" spans="1:12" s="2" customFormat="1" ht="15" thickBot="1" thickTop="1">
      <c r="A59" s="129" t="s">
        <v>292</v>
      </c>
      <c r="B59" s="17"/>
      <c r="C59" s="9"/>
      <c r="D59" s="47">
        <f aca="true" t="shared" si="11" ref="D59:I59">D9+D18+D27+D34+D42+D50+D57</f>
        <v>0</v>
      </c>
      <c r="E59" s="48">
        <f t="shared" si="11"/>
        <v>0</v>
      </c>
      <c r="F59" s="48">
        <f t="shared" si="11"/>
        <v>0</v>
      </c>
      <c r="G59" s="47">
        <f t="shared" si="11"/>
        <v>0</v>
      </c>
      <c r="H59" s="47">
        <f t="shared" si="11"/>
        <v>0</v>
      </c>
      <c r="I59" s="47">
        <f t="shared" si="11"/>
        <v>0</v>
      </c>
      <c r="J59" s="47">
        <f>G59-H59-I59</f>
        <v>0</v>
      </c>
      <c r="K59" s="130">
        <f>K9+K18+K27+K34+K42+K50+K57</f>
        <v>0</v>
      </c>
      <c r="L59" s="122"/>
    </row>
    <row r="60" spans="1:12" s="2" customFormat="1" ht="14.25" thickTop="1">
      <c r="A60" s="153"/>
      <c r="B60" s="148"/>
      <c r="C60" s="148"/>
      <c r="D60" s="148"/>
      <c r="E60" s="148"/>
      <c r="F60" s="148"/>
      <c r="G60" s="148"/>
      <c r="H60" s="27"/>
      <c r="I60" s="27"/>
      <c r="J60" s="25"/>
      <c r="K60" s="27"/>
      <c r="L60" s="63"/>
    </row>
    <row r="61" spans="1:12" s="2" customFormat="1" ht="13.5">
      <c r="A61" s="7">
        <v>2000</v>
      </c>
      <c r="B61" s="15" t="s">
        <v>54</v>
      </c>
      <c r="C61" s="6"/>
      <c r="D61" s="23"/>
      <c r="E61" s="24"/>
      <c r="F61" s="24"/>
      <c r="G61" s="25"/>
      <c r="H61" s="25"/>
      <c r="I61" s="25"/>
      <c r="J61" s="25"/>
      <c r="K61" s="25"/>
      <c r="L61" s="63"/>
    </row>
    <row r="62" spans="1:12" ht="13.5">
      <c r="A62" s="8"/>
      <c r="B62" s="16" t="s">
        <v>384</v>
      </c>
      <c r="C62" s="5" t="s">
        <v>385</v>
      </c>
      <c r="D62" s="37"/>
      <c r="E62" s="38"/>
      <c r="F62" s="38"/>
      <c r="G62" s="39">
        <f>ROUNDDOWN(D62+(E62*$E$3)+(F62*$F$3),0)</f>
        <v>0</v>
      </c>
      <c r="H62" s="44"/>
      <c r="I62" s="40"/>
      <c r="J62" s="39">
        <f>G62-H62-I62</f>
        <v>0</v>
      </c>
      <c r="K62" s="40"/>
      <c r="L62" s="62"/>
    </row>
    <row r="63" spans="1:12" ht="13.5">
      <c r="A63" s="8"/>
      <c r="B63" s="16" t="s">
        <v>386</v>
      </c>
      <c r="C63" s="5" t="s">
        <v>17</v>
      </c>
      <c r="D63" s="37"/>
      <c r="E63" s="38"/>
      <c r="F63" s="38"/>
      <c r="G63" s="39">
        <f>ROUNDDOWN(D63+(E63*$E$3)+(F63*$F$3),0)</f>
        <v>0</v>
      </c>
      <c r="H63" s="44"/>
      <c r="I63" s="40"/>
      <c r="J63" s="39">
        <f>G63-H63-I63</f>
        <v>0</v>
      </c>
      <c r="K63" s="40"/>
      <c r="L63" s="62"/>
    </row>
    <row r="64" spans="1:12" ht="13.5">
      <c r="A64" s="8"/>
      <c r="B64" s="16" t="s">
        <v>387</v>
      </c>
      <c r="C64" s="5" t="s">
        <v>388</v>
      </c>
      <c r="D64" s="37"/>
      <c r="E64" s="38"/>
      <c r="F64" s="38"/>
      <c r="G64" s="39">
        <f>ROUNDDOWN(D64+(E64*$E$3)+(F64*$F$3),0)</f>
        <v>0</v>
      </c>
      <c r="H64" s="44"/>
      <c r="I64" s="40"/>
      <c r="J64" s="39">
        <f>G64-H64-I64</f>
        <v>0</v>
      </c>
      <c r="K64" s="40"/>
      <c r="L64" s="62"/>
    </row>
    <row r="65" spans="1:12" ht="13.5">
      <c r="A65" s="8"/>
      <c r="B65" s="16" t="s">
        <v>389</v>
      </c>
      <c r="C65" s="5" t="s">
        <v>18</v>
      </c>
      <c r="D65" s="37"/>
      <c r="E65" s="38"/>
      <c r="F65" s="38"/>
      <c r="G65" s="39">
        <f>ROUNDDOWN(D65+(E65*$E$3)+(F65*$F$3),0)</f>
        <v>0</v>
      </c>
      <c r="H65" s="40"/>
      <c r="I65" s="40"/>
      <c r="J65" s="39">
        <f>G65-H65-I65</f>
        <v>0</v>
      </c>
      <c r="K65" s="40"/>
      <c r="L65" s="62"/>
    </row>
    <row r="66" spans="1:12" ht="13.5">
      <c r="A66" s="424" t="s">
        <v>390</v>
      </c>
      <c r="B66" s="425"/>
      <c r="C66" s="426"/>
      <c r="D66" s="41">
        <f aca="true" t="shared" si="12" ref="D66:J66">SUM(D62:D65)</f>
        <v>0</v>
      </c>
      <c r="E66" s="39">
        <f t="shared" si="12"/>
        <v>0</v>
      </c>
      <c r="F66" s="39">
        <f t="shared" si="12"/>
        <v>0</v>
      </c>
      <c r="G66" s="41">
        <f t="shared" si="12"/>
        <v>0</v>
      </c>
      <c r="H66" s="41">
        <f t="shared" si="12"/>
        <v>0</v>
      </c>
      <c r="I66" s="41">
        <f t="shared" si="12"/>
        <v>0</v>
      </c>
      <c r="J66" s="41">
        <f t="shared" si="12"/>
        <v>0</v>
      </c>
      <c r="K66" s="41">
        <f>SUM(K62:K65)</f>
        <v>0</v>
      </c>
      <c r="L66" s="62"/>
    </row>
    <row r="67" spans="1:12" ht="13.5">
      <c r="A67" s="95"/>
      <c r="B67" s="96"/>
      <c r="C67" s="96"/>
      <c r="D67" s="96"/>
      <c r="E67" s="96"/>
      <c r="F67" s="96"/>
      <c r="G67" s="96"/>
      <c r="H67" s="25"/>
      <c r="I67" s="25"/>
      <c r="J67" s="25"/>
      <c r="K67" s="25"/>
      <c r="L67" s="62"/>
    </row>
    <row r="68" spans="1:12" s="2" customFormat="1" ht="13.5">
      <c r="A68" s="7">
        <v>2100</v>
      </c>
      <c r="B68" s="15" t="s">
        <v>55</v>
      </c>
      <c r="C68" s="6"/>
      <c r="D68" s="23"/>
      <c r="E68" s="24"/>
      <c r="F68" s="24"/>
      <c r="G68" s="24"/>
      <c r="H68" s="25"/>
      <c r="I68" s="96"/>
      <c r="J68" s="96"/>
      <c r="K68" s="96"/>
      <c r="L68" s="63"/>
    </row>
    <row r="69" spans="1:12" ht="13.5">
      <c r="A69" s="8"/>
      <c r="B69" s="16" t="s">
        <v>391</v>
      </c>
      <c r="C69" s="5" t="s">
        <v>19</v>
      </c>
      <c r="D69" s="37"/>
      <c r="E69" s="38"/>
      <c r="F69" s="38"/>
      <c r="G69" s="39">
        <f>ROUNDDOWN(D69+(E69*$E$3)+(F69*$F$3),0)</f>
        <v>0</v>
      </c>
      <c r="H69" s="44"/>
      <c r="I69" s="40"/>
      <c r="J69" s="39">
        <f aca="true" t="shared" si="13" ref="J69:J77">G69-H69-I69</f>
        <v>0</v>
      </c>
      <c r="K69" s="40"/>
      <c r="L69" s="62"/>
    </row>
    <row r="70" spans="1:12" ht="13.5">
      <c r="A70" s="8"/>
      <c r="B70" s="16" t="s">
        <v>392</v>
      </c>
      <c r="C70" s="5" t="s">
        <v>20</v>
      </c>
      <c r="D70" s="37"/>
      <c r="E70" s="38"/>
      <c r="F70" s="38"/>
      <c r="G70" s="39">
        <f aca="true" t="shared" si="14" ref="G70:G77">ROUNDDOWN(D70+(E70*$E$3)+(F70*$F$3),0)</f>
        <v>0</v>
      </c>
      <c r="H70" s="44"/>
      <c r="I70" s="40"/>
      <c r="J70" s="39">
        <f t="shared" si="13"/>
        <v>0</v>
      </c>
      <c r="K70" s="40"/>
      <c r="L70" s="62"/>
    </row>
    <row r="71" spans="1:12" ht="13.5">
      <c r="A71" s="8"/>
      <c r="B71" s="16" t="s">
        <v>393</v>
      </c>
      <c r="C71" s="5" t="s">
        <v>21</v>
      </c>
      <c r="D71" s="37"/>
      <c r="E71" s="38"/>
      <c r="F71" s="38"/>
      <c r="G71" s="39">
        <f t="shared" si="14"/>
        <v>0</v>
      </c>
      <c r="H71" s="44"/>
      <c r="I71" s="40"/>
      <c r="J71" s="39">
        <f t="shared" si="13"/>
        <v>0</v>
      </c>
      <c r="K71" s="40"/>
      <c r="L71" s="62"/>
    </row>
    <row r="72" spans="1:12" ht="13.5">
      <c r="A72" s="8"/>
      <c r="B72" s="16" t="s">
        <v>394</v>
      </c>
      <c r="C72" s="5" t="s">
        <v>395</v>
      </c>
      <c r="D72" s="37"/>
      <c r="E72" s="38"/>
      <c r="F72" s="38"/>
      <c r="G72" s="39">
        <f t="shared" si="14"/>
        <v>0</v>
      </c>
      <c r="H72" s="44"/>
      <c r="I72" s="40"/>
      <c r="J72" s="39">
        <f t="shared" si="13"/>
        <v>0</v>
      </c>
      <c r="K72" s="40"/>
      <c r="L72" s="62"/>
    </row>
    <row r="73" spans="1:12" ht="13.5">
      <c r="A73" s="8"/>
      <c r="B73" s="16" t="s">
        <v>396</v>
      </c>
      <c r="C73" s="5" t="s">
        <v>397</v>
      </c>
      <c r="D73" s="37"/>
      <c r="E73" s="38"/>
      <c r="F73" s="38"/>
      <c r="G73" s="39">
        <f t="shared" si="14"/>
        <v>0</v>
      </c>
      <c r="H73" s="44"/>
      <c r="I73" s="40"/>
      <c r="J73" s="39">
        <f t="shared" si="13"/>
        <v>0</v>
      </c>
      <c r="K73" s="40"/>
      <c r="L73" s="62"/>
    </row>
    <row r="74" spans="1:12" ht="13.5">
      <c r="A74" s="8"/>
      <c r="B74" s="16" t="s">
        <v>398</v>
      </c>
      <c r="C74" s="5" t="s">
        <v>399</v>
      </c>
      <c r="D74" s="37"/>
      <c r="E74" s="38"/>
      <c r="F74" s="38"/>
      <c r="G74" s="39">
        <f>ROUNDDOWN(D74+(E74*$E$3)+(F74*$F$3),0)</f>
        <v>0</v>
      </c>
      <c r="H74" s="44"/>
      <c r="I74" s="40"/>
      <c r="J74" s="39">
        <f t="shared" si="13"/>
        <v>0</v>
      </c>
      <c r="K74" s="40"/>
      <c r="L74" s="62"/>
    </row>
    <row r="75" spans="1:12" ht="13.5">
      <c r="A75" s="8"/>
      <c r="B75" s="16" t="s">
        <v>248</v>
      </c>
      <c r="C75" s="5" t="s">
        <v>22</v>
      </c>
      <c r="D75" s="37"/>
      <c r="E75" s="38"/>
      <c r="F75" s="38"/>
      <c r="G75" s="39">
        <f t="shared" si="14"/>
        <v>0</v>
      </c>
      <c r="H75" s="44"/>
      <c r="I75" s="40"/>
      <c r="J75" s="39">
        <f t="shared" si="13"/>
        <v>0</v>
      </c>
      <c r="K75" s="40"/>
      <c r="L75" s="62"/>
    </row>
    <row r="76" spans="1:12" ht="13.5">
      <c r="A76" s="8"/>
      <c r="B76" s="16" t="s">
        <v>249</v>
      </c>
      <c r="C76" s="5" t="s">
        <v>23</v>
      </c>
      <c r="D76" s="37"/>
      <c r="E76" s="38"/>
      <c r="F76" s="38"/>
      <c r="G76" s="39">
        <f t="shared" si="14"/>
        <v>0</v>
      </c>
      <c r="H76" s="44"/>
      <c r="I76" s="40"/>
      <c r="J76" s="39">
        <f t="shared" si="13"/>
        <v>0</v>
      </c>
      <c r="K76" s="40"/>
      <c r="L76" s="62"/>
    </row>
    <row r="77" spans="1:12" ht="13.5">
      <c r="A77" s="8"/>
      <c r="B77" s="16" t="s">
        <v>250</v>
      </c>
      <c r="C77" s="5" t="s">
        <v>24</v>
      </c>
      <c r="D77" s="37"/>
      <c r="E77" s="38"/>
      <c r="F77" s="38"/>
      <c r="G77" s="39">
        <f t="shared" si="14"/>
        <v>0</v>
      </c>
      <c r="H77" s="44"/>
      <c r="I77" s="40"/>
      <c r="J77" s="39">
        <f t="shared" si="13"/>
        <v>0</v>
      </c>
      <c r="K77" s="40"/>
      <c r="L77" s="62"/>
    </row>
    <row r="78" spans="1:12" ht="13.5">
      <c r="A78" s="424" t="s">
        <v>251</v>
      </c>
      <c r="B78" s="425"/>
      <c r="C78" s="426"/>
      <c r="D78" s="41">
        <f aca="true" t="shared" si="15" ref="D78:J78">SUM(D69:D77)</f>
        <v>0</v>
      </c>
      <c r="E78" s="39">
        <f t="shared" si="15"/>
        <v>0</v>
      </c>
      <c r="F78" s="39">
        <f t="shared" si="15"/>
        <v>0</v>
      </c>
      <c r="G78" s="41">
        <f t="shared" si="15"/>
        <v>0</v>
      </c>
      <c r="H78" s="41">
        <f t="shared" si="15"/>
        <v>0</v>
      </c>
      <c r="I78" s="41">
        <f t="shared" si="15"/>
        <v>0</v>
      </c>
      <c r="J78" s="41">
        <f t="shared" si="15"/>
        <v>0</v>
      </c>
      <c r="K78" s="41">
        <f>SUM(K69:K77)</f>
        <v>0</v>
      </c>
      <c r="L78" s="62"/>
    </row>
    <row r="79" spans="1:12" ht="13.5">
      <c r="A79" s="95"/>
      <c r="B79" s="96"/>
      <c r="C79" s="96"/>
      <c r="D79" s="96"/>
      <c r="E79" s="96"/>
      <c r="F79" s="96"/>
      <c r="G79" s="96"/>
      <c r="H79" s="42"/>
      <c r="I79" s="42"/>
      <c r="J79" s="42"/>
      <c r="K79" s="26"/>
      <c r="L79" s="62"/>
    </row>
    <row r="80" spans="1:12" s="2" customFormat="1" ht="13.5">
      <c r="A80" s="7">
        <v>2300</v>
      </c>
      <c r="B80" s="15" t="s">
        <v>56</v>
      </c>
      <c r="C80" s="6"/>
      <c r="D80" s="23"/>
      <c r="E80" s="24"/>
      <c r="F80" s="24"/>
      <c r="G80" s="24"/>
      <c r="H80" s="25"/>
      <c r="I80" s="25"/>
      <c r="J80" s="25"/>
      <c r="K80" s="97"/>
      <c r="L80" s="63"/>
    </row>
    <row r="81" spans="1:12" ht="13.5">
      <c r="A81" s="8"/>
      <c r="B81" s="16" t="s">
        <v>252</v>
      </c>
      <c r="C81" s="5" t="s">
        <v>25</v>
      </c>
      <c r="D81" s="37"/>
      <c r="E81" s="38"/>
      <c r="F81" s="38"/>
      <c r="G81" s="39">
        <f aca="true" t="shared" si="16" ref="G81:G86">ROUNDDOWN(D81+(E81*$E$3)+(F81*$F$3),0)</f>
        <v>0</v>
      </c>
      <c r="H81" s="44"/>
      <c r="I81" s="40"/>
      <c r="J81" s="39">
        <f aca="true" t="shared" si="17" ref="J81:J86">G81-H81-I81</f>
        <v>0</v>
      </c>
      <c r="K81" s="40"/>
      <c r="L81" s="62"/>
    </row>
    <row r="82" spans="1:12" ht="13.5">
      <c r="A82" s="8"/>
      <c r="B82" s="16" t="s">
        <v>253</v>
      </c>
      <c r="C82" s="5" t="s">
        <v>254</v>
      </c>
      <c r="D82" s="37"/>
      <c r="E82" s="38"/>
      <c r="F82" s="38"/>
      <c r="G82" s="39">
        <f t="shared" si="16"/>
        <v>0</v>
      </c>
      <c r="H82" s="44"/>
      <c r="I82" s="40"/>
      <c r="J82" s="39">
        <f t="shared" si="17"/>
        <v>0</v>
      </c>
      <c r="K82" s="40"/>
      <c r="L82" s="62"/>
    </row>
    <row r="83" spans="1:12" ht="13.5">
      <c r="A83" s="8"/>
      <c r="B83" s="16" t="s">
        <v>255</v>
      </c>
      <c r="C83" s="5" t="s">
        <v>26</v>
      </c>
      <c r="D83" s="37"/>
      <c r="E83" s="38"/>
      <c r="F83" s="38"/>
      <c r="G83" s="39">
        <f t="shared" si="16"/>
        <v>0</v>
      </c>
      <c r="H83" s="44"/>
      <c r="I83" s="40"/>
      <c r="J83" s="39">
        <f t="shared" si="17"/>
        <v>0</v>
      </c>
      <c r="K83" s="40"/>
      <c r="L83" s="62"/>
    </row>
    <row r="84" spans="1:12" ht="13.5">
      <c r="A84" s="8"/>
      <c r="B84" s="16" t="s">
        <v>256</v>
      </c>
      <c r="C84" s="5" t="s">
        <v>109</v>
      </c>
      <c r="D84" s="37"/>
      <c r="E84" s="38"/>
      <c r="F84" s="38"/>
      <c r="G84" s="39">
        <f t="shared" si="16"/>
        <v>0</v>
      </c>
      <c r="H84" s="44"/>
      <c r="I84" s="40"/>
      <c r="J84" s="39">
        <f t="shared" si="17"/>
        <v>0</v>
      </c>
      <c r="K84" s="40"/>
      <c r="L84" s="62"/>
    </row>
    <row r="85" spans="1:12" ht="13.5">
      <c r="A85" s="8"/>
      <c r="B85" s="16" t="s">
        <v>257</v>
      </c>
      <c r="C85" s="5" t="s">
        <v>110</v>
      </c>
      <c r="D85" s="37"/>
      <c r="E85" s="38"/>
      <c r="F85" s="38"/>
      <c r="G85" s="39">
        <f t="shared" si="16"/>
        <v>0</v>
      </c>
      <c r="H85" s="44"/>
      <c r="I85" s="40"/>
      <c r="J85" s="39">
        <f t="shared" si="17"/>
        <v>0</v>
      </c>
      <c r="K85" s="40"/>
      <c r="L85" s="62"/>
    </row>
    <row r="86" spans="1:12" ht="13.5">
      <c r="A86" s="8"/>
      <c r="B86" s="16" t="s">
        <v>258</v>
      </c>
      <c r="C86" s="5" t="s">
        <v>111</v>
      </c>
      <c r="D86" s="37"/>
      <c r="E86" s="38"/>
      <c r="F86" s="38"/>
      <c r="G86" s="39">
        <f t="shared" si="16"/>
        <v>0</v>
      </c>
      <c r="H86" s="44"/>
      <c r="I86" s="40"/>
      <c r="J86" s="39">
        <f t="shared" si="17"/>
        <v>0</v>
      </c>
      <c r="K86" s="40"/>
      <c r="L86" s="62"/>
    </row>
    <row r="87" spans="1:12" ht="13.5">
      <c r="A87" s="424" t="s">
        <v>259</v>
      </c>
      <c r="B87" s="425"/>
      <c r="C87" s="426"/>
      <c r="D87" s="41">
        <f>SUM(D81:D86)</f>
        <v>0</v>
      </c>
      <c r="E87" s="39">
        <f aca="true" t="shared" si="18" ref="E87:J87">SUM(E81:E86)</f>
        <v>0</v>
      </c>
      <c r="F87" s="39">
        <f t="shared" si="18"/>
        <v>0</v>
      </c>
      <c r="G87" s="41">
        <f t="shared" si="18"/>
        <v>0</v>
      </c>
      <c r="H87" s="41">
        <f t="shared" si="18"/>
        <v>0</v>
      </c>
      <c r="I87" s="41">
        <f t="shared" si="18"/>
        <v>0</v>
      </c>
      <c r="J87" s="41">
        <f t="shared" si="18"/>
        <v>0</v>
      </c>
      <c r="K87" s="41">
        <f>SUM(K81:K86)</f>
        <v>0</v>
      </c>
      <c r="L87" s="62"/>
    </row>
    <row r="88" spans="1:12" ht="13.5">
      <c r="A88" s="95"/>
      <c r="B88" s="96"/>
      <c r="C88" s="96"/>
      <c r="D88" s="96"/>
      <c r="E88" s="96"/>
      <c r="F88" s="96"/>
      <c r="G88" s="96"/>
      <c r="H88" s="42"/>
      <c r="I88" s="42"/>
      <c r="J88" s="42"/>
      <c r="K88" s="43"/>
      <c r="L88" s="62"/>
    </row>
    <row r="89" spans="1:12" s="2" customFormat="1" ht="13.5">
      <c r="A89" s="7">
        <v>2400</v>
      </c>
      <c r="B89" s="15" t="s">
        <v>57</v>
      </c>
      <c r="C89" s="6"/>
      <c r="D89" s="23"/>
      <c r="E89" s="24"/>
      <c r="F89" s="24"/>
      <c r="G89" s="24"/>
      <c r="H89" s="25"/>
      <c r="I89" s="25"/>
      <c r="J89" s="25"/>
      <c r="K89" s="26"/>
      <c r="L89" s="63"/>
    </row>
    <row r="90" spans="1:12" ht="13.5">
      <c r="A90" s="8"/>
      <c r="B90" s="16" t="s">
        <v>260</v>
      </c>
      <c r="C90" s="5" t="s">
        <v>112</v>
      </c>
      <c r="D90" s="37"/>
      <c r="E90" s="38"/>
      <c r="F90" s="38"/>
      <c r="G90" s="39">
        <f aca="true" t="shared" si="19" ref="G90:G95">ROUNDDOWN(D90+(E90*$E$3)+(F90*$F$3),0)</f>
        <v>0</v>
      </c>
      <c r="H90" s="44"/>
      <c r="I90" s="40"/>
      <c r="J90" s="39">
        <f aca="true" t="shared" si="20" ref="J90:J95">G90-H90-I90</f>
        <v>0</v>
      </c>
      <c r="K90" s="40"/>
      <c r="L90" s="62"/>
    </row>
    <row r="91" spans="1:12" ht="13.5">
      <c r="A91" s="8"/>
      <c r="B91" s="16" t="s">
        <v>261</v>
      </c>
      <c r="C91" s="5" t="s">
        <v>113</v>
      </c>
      <c r="D91" s="37"/>
      <c r="E91" s="38"/>
      <c r="F91" s="38"/>
      <c r="G91" s="39">
        <f t="shared" si="19"/>
        <v>0</v>
      </c>
      <c r="H91" s="44"/>
      <c r="I91" s="40"/>
      <c r="J91" s="39">
        <f t="shared" si="20"/>
        <v>0</v>
      </c>
      <c r="K91" s="40"/>
      <c r="L91" s="62"/>
    </row>
    <row r="92" spans="1:12" ht="13.5">
      <c r="A92" s="8"/>
      <c r="B92" s="16" t="s">
        <v>262</v>
      </c>
      <c r="C92" s="5" t="s">
        <v>114</v>
      </c>
      <c r="D92" s="37"/>
      <c r="E92" s="38"/>
      <c r="F92" s="38"/>
      <c r="G92" s="39">
        <f t="shared" si="19"/>
        <v>0</v>
      </c>
      <c r="H92" s="44"/>
      <c r="I92" s="40"/>
      <c r="J92" s="39">
        <f t="shared" si="20"/>
        <v>0</v>
      </c>
      <c r="K92" s="40"/>
      <c r="L92" s="62"/>
    </row>
    <row r="93" spans="1:12" ht="13.5">
      <c r="A93" s="8"/>
      <c r="B93" s="16" t="s">
        <v>263</v>
      </c>
      <c r="C93" s="5" t="s">
        <v>115</v>
      </c>
      <c r="D93" s="37"/>
      <c r="E93" s="38"/>
      <c r="F93" s="38"/>
      <c r="G93" s="39">
        <f t="shared" si="19"/>
        <v>0</v>
      </c>
      <c r="H93" s="44"/>
      <c r="I93" s="40"/>
      <c r="J93" s="39">
        <f t="shared" si="20"/>
        <v>0</v>
      </c>
      <c r="K93" s="40"/>
      <c r="L93" s="62"/>
    </row>
    <row r="94" spans="1:12" ht="13.5">
      <c r="A94" s="8"/>
      <c r="B94" s="16" t="s">
        <v>264</v>
      </c>
      <c r="C94" s="5" t="s">
        <v>116</v>
      </c>
      <c r="D94" s="37"/>
      <c r="E94" s="38"/>
      <c r="F94" s="38"/>
      <c r="G94" s="39">
        <f t="shared" si="19"/>
        <v>0</v>
      </c>
      <c r="H94" s="44"/>
      <c r="I94" s="40"/>
      <c r="J94" s="39">
        <f t="shared" si="20"/>
        <v>0</v>
      </c>
      <c r="K94" s="40"/>
      <c r="L94" s="62"/>
    </row>
    <row r="95" spans="1:12" ht="13.5">
      <c r="A95" s="8"/>
      <c r="B95" s="16" t="s">
        <v>265</v>
      </c>
      <c r="C95" s="5" t="s">
        <v>117</v>
      </c>
      <c r="D95" s="37"/>
      <c r="E95" s="38"/>
      <c r="F95" s="38"/>
      <c r="G95" s="39">
        <f t="shared" si="19"/>
        <v>0</v>
      </c>
      <c r="H95" s="44"/>
      <c r="I95" s="40"/>
      <c r="J95" s="39">
        <f t="shared" si="20"/>
        <v>0</v>
      </c>
      <c r="K95" s="40"/>
      <c r="L95" s="62"/>
    </row>
    <row r="96" spans="1:12" ht="13.5">
      <c r="A96" s="424" t="s">
        <v>266</v>
      </c>
      <c r="B96" s="425"/>
      <c r="C96" s="426"/>
      <c r="D96" s="41">
        <f>SUM(D90:D95)</f>
        <v>0</v>
      </c>
      <c r="E96" s="39">
        <f aca="true" t="shared" si="21" ref="E96:J96">SUM(E90:E95)</f>
        <v>0</v>
      </c>
      <c r="F96" s="39">
        <f t="shared" si="21"/>
        <v>0</v>
      </c>
      <c r="G96" s="41">
        <f t="shared" si="21"/>
        <v>0</v>
      </c>
      <c r="H96" s="41">
        <f t="shared" si="21"/>
        <v>0</v>
      </c>
      <c r="I96" s="41">
        <f t="shared" si="21"/>
        <v>0</v>
      </c>
      <c r="J96" s="41">
        <f t="shared" si="21"/>
        <v>0</v>
      </c>
      <c r="K96" s="41">
        <f>SUM(K90:K95)</f>
        <v>0</v>
      </c>
      <c r="L96" s="62"/>
    </row>
    <row r="97" spans="1:12" ht="13.5">
      <c r="A97" s="95"/>
      <c r="B97" s="96"/>
      <c r="C97" s="96"/>
      <c r="D97" s="96"/>
      <c r="E97" s="96"/>
      <c r="F97" s="96"/>
      <c r="G97" s="96"/>
      <c r="H97" s="42"/>
      <c r="I97" s="42"/>
      <c r="J97" s="42"/>
      <c r="K97" s="43"/>
      <c r="L97" s="62"/>
    </row>
    <row r="98" spans="1:12" s="2" customFormat="1" ht="13.5">
      <c r="A98" s="7">
        <v>2600</v>
      </c>
      <c r="B98" s="15" t="s">
        <v>58</v>
      </c>
      <c r="C98" s="6"/>
      <c r="D98" s="23"/>
      <c r="E98" s="24"/>
      <c r="F98" s="24"/>
      <c r="G98" s="24"/>
      <c r="H98" s="25"/>
      <c r="I98" s="25"/>
      <c r="J98" s="25"/>
      <c r="K98" s="26"/>
      <c r="L98" s="63"/>
    </row>
    <row r="99" spans="1:12" ht="13.5">
      <c r="A99" s="8"/>
      <c r="B99" s="16" t="s">
        <v>267</v>
      </c>
      <c r="C99" s="5" t="s">
        <v>118</v>
      </c>
      <c r="D99" s="37"/>
      <c r="E99" s="38"/>
      <c r="F99" s="38"/>
      <c r="G99" s="39">
        <f>ROUNDDOWN(D99+(E99*$E$3)+(F99*$F$3),0)</f>
        <v>0</v>
      </c>
      <c r="H99" s="44"/>
      <c r="I99" s="40"/>
      <c r="J99" s="39">
        <f>G99-H99-I99</f>
        <v>0</v>
      </c>
      <c r="K99" s="40"/>
      <c r="L99" s="62"/>
    </row>
    <row r="100" spans="1:12" ht="13.5">
      <c r="A100" s="8"/>
      <c r="B100" s="16" t="s">
        <v>268</v>
      </c>
      <c r="C100" s="5" t="s">
        <v>119</v>
      </c>
      <c r="D100" s="37"/>
      <c r="E100" s="38"/>
      <c r="F100" s="38"/>
      <c r="G100" s="39">
        <f>ROUNDDOWN(D100+(E100*$E$3)+(F100*$F$3),0)</f>
        <v>0</v>
      </c>
      <c r="H100" s="44"/>
      <c r="I100" s="40"/>
      <c r="J100" s="39">
        <f>G100-H100-I100</f>
        <v>0</v>
      </c>
      <c r="K100" s="40"/>
      <c r="L100" s="62"/>
    </row>
    <row r="101" spans="1:12" ht="13.5">
      <c r="A101" s="8"/>
      <c r="B101" s="16" t="s">
        <v>269</v>
      </c>
      <c r="C101" s="5" t="s">
        <v>120</v>
      </c>
      <c r="D101" s="37"/>
      <c r="E101" s="38"/>
      <c r="F101" s="38"/>
      <c r="G101" s="39">
        <f>ROUNDDOWN(D101+(E101*$E$3)+(F101*$F$3),0)</f>
        <v>0</v>
      </c>
      <c r="H101" s="44"/>
      <c r="I101" s="40"/>
      <c r="J101" s="39">
        <f>G101-H101-I101</f>
        <v>0</v>
      </c>
      <c r="K101" s="40"/>
      <c r="L101" s="62"/>
    </row>
    <row r="102" spans="1:12" ht="13.5">
      <c r="A102" s="8"/>
      <c r="B102" s="16" t="s">
        <v>270</v>
      </c>
      <c r="C102" s="5" t="s">
        <v>121</v>
      </c>
      <c r="D102" s="37"/>
      <c r="E102" s="38"/>
      <c r="F102" s="38"/>
      <c r="G102" s="39">
        <f>ROUNDDOWN(D102+(E102*$E$3)+(F102*$F$3),0)</f>
        <v>0</v>
      </c>
      <c r="H102" s="44"/>
      <c r="I102" s="40"/>
      <c r="J102" s="39">
        <f>G102-H102-I102</f>
        <v>0</v>
      </c>
      <c r="K102" s="40"/>
      <c r="L102" s="62"/>
    </row>
    <row r="103" spans="1:12" ht="13.5">
      <c r="A103" s="8"/>
      <c r="B103" s="16" t="s">
        <v>271</v>
      </c>
      <c r="C103" s="5" t="s">
        <v>122</v>
      </c>
      <c r="D103" s="66"/>
      <c r="E103" s="67"/>
      <c r="F103" s="67"/>
      <c r="G103" s="39">
        <f>ROUNDDOWN(D103+(E103*$E$3)+(F103*$F$3),0)</f>
        <v>0</v>
      </c>
      <c r="H103" s="44"/>
      <c r="I103" s="39">
        <f>G103</f>
        <v>0</v>
      </c>
      <c r="J103" s="39">
        <f>G103-H103-I103</f>
        <v>0</v>
      </c>
      <c r="K103" s="44"/>
      <c r="L103" s="62"/>
    </row>
    <row r="104" spans="1:12" ht="13.5">
      <c r="A104" s="424" t="s">
        <v>272</v>
      </c>
      <c r="B104" s="425"/>
      <c r="C104" s="426"/>
      <c r="D104" s="41">
        <f>SUM(D99:D103)</f>
        <v>0</v>
      </c>
      <c r="E104" s="39">
        <f aca="true" t="shared" si="22" ref="E104:J104">SUM(E99:E103)</f>
        <v>0</v>
      </c>
      <c r="F104" s="39">
        <f t="shared" si="22"/>
        <v>0</v>
      </c>
      <c r="G104" s="41">
        <f t="shared" si="22"/>
        <v>0</v>
      </c>
      <c r="H104" s="41">
        <f t="shared" si="22"/>
        <v>0</v>
      </c>
      <c r="I104" s="41">
        <f t="shared" si="22"/>
        <v>0</v>
      </c>
      <c r="J104" s="41">
        <f t="shared" si="22"/>
        <v>0</v>
      </c>
      <c r="K104" s="41">
        <f>SUM(K99:K103)</f>
        <v>0</v>
      </c>
      <c r="L104" s="62"/>
    </row>
    <row r="105" spans="1:12" ht="13.5">
      <c r="A105" s="95"/>
      <c r="B105" s="96"/>
      <c r="C105" s="96"/>
      <c r="D105" s="96"/>
      <c r="E105" s="96"/>
      <c r="F105" s="96"/>
      <c r="G105" s="96"/>
      <c r="H105" s="42"/>
      <c r="I105" s="42"/>
      <c r="J105" s="42"/>
      <c r="K105" s="43"/>
      <c r="L105" s="62"/>
    </row>
    <row r="106" spans="1:12" s="2" customFormat="1" ht="13.5">
      <c r="A106" s="7">
        <v>2800</v>
      </c>
      <c r="B106" s="15" t="s">
        <v>59</v>
      </c>
      <c r="C106" s="6"/>
      <c r="D106" s="23"/>
      <c r="E106" s="24"/>
      <c r="F106" s="24"/>
      <c r="G106" s="24"/>
      <c r="H106" s="25"/>
      <c r="I106" s="25"/>
      <c r="J106" s="25"/>
      <c r="K106" s="26"/>
      <c r="L106" s="63"/>
    </row>
    <row r="107" spans="1:12" ht="13.5">
      <c r="A107" s="8"/>
      <c r="B107" s="16" t="s">
        <v>273</v>
      </c>
      <c r="C107" s="5" t="s">
        <v>123</v>
      </c>
      <c r="D107" s="37"/>
      <c r="E107" s="38"/>
      <c r="F107" s="38"/>
      <c r="G107" s="39">
        <f>ROUNDDOWN(D107+(E107*$E$3)+(F107*$F$3),0)</f>
        <v>0</v>
      </c>
      <c r="H107" s="44"/>
      <c r="I107" s="40"/>
      <c r="J107" s="39">
        <f aca="true" t="shared" si="23" ref="J107:J117">G107-H107-I107</f>
        <v>0</v>
      </c>
      <c r="K107" s="40"/>
      <c r="L107" s="62"/>
    </row>
    <row r="108" spans="1:12" ht="13.5">
      <c r="A108" s="8"/>
      <c r="B108" s="16" t="s">
        <v>274</v>
      </c>
      <c r="C108" s="5" t="s">
        <v>608</v>
      </c>
      <c r="D108" s="37"/>
      <c r="E108" s="38"/>
      <c r="F108" s="38"/>
      <c r="G108" s="39">
        <f aca="true" t="shared" si="24" ref="G108:G117">ROUNDDOWN(D108+(E108*$E$3)+(F108*$F$3),0)</f>
        <v>0</v>
      </c>
      <c r="H108" s="44"/>
      <c r="I108" s="40"/>
      <c r="J108" s="39">
        <f t="shared" si="23"/>
        <v>0</v>
      </c>
      <c r="K108" s="40"/>
      <c r="L108" s="62"/>
    </row>
    <row r="109" spans="1:12" ht="13.5">
      <c r="A109" s="8"/>
      <c r="B109" s="16" t="s">
        <v>275</v>
      </c>
      <c r="C109" s="5" t="s">
        <v>124</v>
      </c>
      <c r="D109" s="37"/>
      <c r="E109" s="38"/>
      <c r="F109" s="38"/>
      <c r="G109" s="39">
        <f t="shared" si="24"/>
        <v>0</v>
      </c>
      <c r="H109" s="44"/>
      <c r="I109" s="40"/>
      <c r="J109" s="39">
        <f t="shared" si="23"/>
        <v>0</v>
      </c>
      <c r="K109" s="40"/>
      <c r="L109" s="62"/>
    </row>
    <row r="110" spans="1:12" ht="13.5">
      <c r="A110" s="8"/>
      <c r="B110" s="16" t="s">
        <v>276</v>
      </c>
      <c r="C110" s="5" t="s">
        <v>125</v>
      </c>
      <c r="D110" s="37"/>
      <c r="E110" s="38"/>
      <c r="F110" s="38"/>
      <c r="G110" s="39">
        <f t="shared" si="24"/>
        <v>0</v>
      </c>
      <c r="H110" s="44"/>
      <c r="I110" s="40"/>
      <c r="J110" s="39">
        <f t="shared" si="23"/>
        <v>0</v>
      </c>
      <c r="K110" s="40"/>
      <c r="L110" s="62"/>
    </row>
    <row r="111" spans="1:12" ht="13.5">
      <c r="A111" s="8"/>
      <c r="B111" s="16" t="s">
        <v>277</v>
      </c>
      <c r="C111" s="5" t="s">
        <v>126</v>
      </c>
      <c r="D111" s="37"/>
      <c r="E111" s="38"/>
      <c r="F111" s="38"/>
      <c r="G111" s="39">
        <f t="shared" si="24"/>
        <v>0</v>
      </c>
      <c r="H111" s="44"/>
      <c r="I111" s="40"/>
      <c r="J111" s="39">
        <f t="shared" si="23"/>
        <v>0</v>
      </c>
      <c r="K111" s="40"/>
      <c r="L111" s="62"/>
    </row>
    <row r="112" spans="1:12" ht="13.5">
      <c r="A112" s="8"/>
      <c r="B112" s="16" t="s">
        <v>278</v>
      </c>
      <c r="C112" s="5" t="s">
        <v>127</v>
      </c>
      <c r="D112" s="37"/>
      <c r="E112" s="38"/>
      <c r="F112" s="38"/>
      <c r="G112" s="39">
        <f t="shared" si="24"/>
        <v>0</v>
      </c>
      <c r="H112" s="44"/>
      <c r="I112" s="40"/>
      <c r="J112" s="39">
        <f t="shared" si="23"/>
        <v>0</v>
      </c>
      <c r="K112" s="40"/>
      <c r="L112" s="62"/>
    </row>
    <row r="113" spans="1:12" ht="13.5">
      <c r="A113" s="8"/>
      <c r="B113" s="16" t="s">
        <v>279</v>
      </c>
      <c r="C113" s="5" t="s">
        <v>280</v>
      </c>
      <c r="D113" s="37"/>
      <c r="E113" s="38"/>
      <c r="F113" s="38"/>
      <c r="G113" s="39">
        <f t="shared" si="24"/>
        <v>0</v>
      </c>
      <c r="H113" s="44"/>
      <c r="I113" s="40"/>
      <c r="J113" s="39">
        <f t="shared" si="23"/>
        <v>0</v>
      </c>
      <c r="K113" s="40"/>
      <c r="L113" s="62"/>
    </row>
    <row r="114" spans="1:12" ht="13.5">
      <c r="A114" s="8"/>
      <c r="B114" s="16" t="s">
        <v>281</v>
      </c>
      <c r="C114" s="5" t="s">
        <v>282</v>
      </c>
      <c r="D114" s="37"/>
      <c r="E114" s="38"/>
      <c r="F114" s="38"/>
      <c r="G114" s="39">
        <f t="shared" si="24"/>
        <v>0</v>
      </c>
      <c r="H114" s="44"/>
      <c r="I114" s="40"/>
      <c r="J114" s="39">
        <f t="shared" si="23"/>
        <v>0</v>
      </c>
      <c r="K114" s="40"/>
      <c r="L114" s="62"/>
    </row>
    <row r="115" spans="1:12" ht="13.5">
      <c r="A115" s="8"/>
      <c r="B115" s="16" t="s">
        <v>283</v>
      </c>
      <c r="C115" s="5" t="s">
        <v>128</v>
      </c>
      <c r="D115" s="37"/>
      <c r="E115" s="38"/>
      <c r="F115" s="38"/>
      <c r="G115" s="39">
        <f t="shared" si="24"/>
        <v>0</v>
      </c>
      <c r="H115" s="44"/>
      <c r="I115" s="40"/>
      <c r="J115" s="39">
        <f t="shared" si="23"/>
        <v>0</v>
      </c>
      <c r="K115" s="40"/>
      <c r="L115" s="62"/>
    </row>
    <row r="116" spans="1:12" ht="13.5">
      <c r="A116" s="8"/>
      <c r="B116" s="16" t="s">
        <v>284</v>
      </c>
      <c r="C116" s="5" t="s">
        <v>129</v>
      </c>
      <c r="D116" s="37"/>
      <c r="E116" s="38"/>
      <c r="F116" s="38"/>
      <c r="G116" s="39">
        <f t="shared" si="24"/>
        <v>0</v>
      </c>
      <c r="H116" s="44"/>
      <c r="I116" s="40"/>
      <c r="J116" s="39">
        <f t="shared" si="23"/>
        <v>0</v>
      </c>
      <c r="K116" s="40"/>
      <c r="L116" s="62"/>
    </row>
    <row r="117" spans="1:12" ht="13.5">
      <c r="A117" s="8"/>
      <c r="B117" s="16" t="s">
        <v>285</v>
      </c>
      <c r="C117" s="5" t="s">
        <v>122</v>
      </c>
      <c r="D117" s="66"/>
      <c r="E117" s="67"/>
      <c r="F117" s="67"/>
      <c r="G117" s="39">
        <f t="shared" si="24"/>
        <v>0</v>
      </c>
      <c r="H117" s="44"/>
      <c r="I117" s="39">
        <f>G117</f>
        <v>0</v>
      </c>
      <c r="J117" s="39">
        <f t="shared" si="23"/>
        <v>0</v>
      </c>
      <c r="K117" s="44"/>
      <c r="L117" s="62"/>
    </row>
    <row r="118" spans="1:12" ht="13.5">
      <c r="A118" s="424" t="s">
        <v>286</v>
      </c>
      <c r="B118" s="425"/>
      <c r="C118" s="426"/>
      <c r="D118" s="41">
        <f>SUM(D107:D117)</f>
        <v>0</v>
      </c>
      <c r="E118" s="39">
        <f aca="true" t="shared" si="25" ref="E118:J118">SUM(E107:E117)</f>
        <v>0</v>
      </c>
      <c r="F118" s="39">
        <f t="shared" si="25"/>
        <v>0</v>
      </c>
      <c r="G118" s="41">
        <f t="shared" si="25"/>
        <v>0</v>
      </c>
      <c r="H118" s="41">
        <f t="shared" si="25"/>
        <v>0</v>
      </c>
      <c r="I118" s="41">
        <f t="shared" si="25"/>
        <v>0</v>
      </c>
      <c r="J118" s="41">
        <f t="shared" si="25"/>
        <v>0</v>
      </c>
      <c r="K118" s="41">
        <f>SUM(K107:K117)</f>
        <v>0</v>
      </c>
      <c r="L118" s="62"/>
    </row>
    <row r="119" spans="1:12" ht="13.5">
      <c r="A119" s="95"/>
      <c r="B119" s="96"/>
      <c r="C119" s="96"/>
      <c r="D119" s="96"/>
      <c r="E119" s="96"/>
      <c r="F119" s="96"/>
      <c r="G119" s="96"/>
      <c r="H119" s="42"/>
      <c r="I119" s="42"/>
      <c r="J119" s="42"/>
      <c r="K119" s="43"/>
      <c r="L119" s="62"/>
    </row>
    <row r="120" spans="1:12" s="2" customFormat="1" ht="13.5">
      <c r="A120" s="7">
        <v>3000</v>
      </c>
      <c r="B120" s="15" t="s">
        <v>60</v>
      </c>
      <c r="C120" s="6"/>
      <c r="D120" s="23"/>
      <c r="E120" s="24"/>
      <c r="F120" s="24"/>
      <c r="G120" s="24"/>
      <c r="H120" s="25"/>
      <c r="I120" s="25"/>
      <c r="J120" s="25"/>
      <c r="K120" s="26"/>
      <c r="L120" s="63"/>
    </row>
    <row r="121" spans="1:12" ht="13.5">
      <c r="A121" s="8"/>
      <c r="B121" s="16" t="s">
        <v>287</v>
      </c>
      <c r="C121" s="5" t="s">
        <v>130</v>
      </c>
      <c r="D121" s="37"/>
      <c r="E121" s="38"/>
      <c r="F121" s="38"/>
      <c r="G121" s="39">
        <f>ROUNDDOWN(D121+(E121*$E$3)+(F121*$F$3),0)</f>
        <v>0</v>
      </c>
      <c r="H121" s="44"/>
      <c r="I121" s="40"/>
      <c r="J121" s="39">
        <f aca="true" t="shared" si="26" ref="J121:J127">G121-H121-I121</f>
        <v>0</v>
      </c>
      <c r="K121" s="40"/>
      <c r="L121" s="62"/>
    </row>
    <row r="122" spans="1:12" ht="13.5">
      <c r="A122" s="8"/>
      <c r="B122" s="16" t="s">
        <v>288</v>
      </c>
      <c r="C122" s="5" t="s">
        <v>609</v>
      </c>
      <c r="D122" s="65"/>
      <c r="E122" s="38"/>
      <c r="F122" s="38"/>
      <c r="G122" s="39">
        <f aca="true" t="shared" si="27" ref="G122:G127">ROUNDDOWN(D122+(E122*$E$3)+(F122*$F$3),0)</f>
        <v>0</v>
      </c>
      <c r="H122" s="44"/>
      <c r="I122" s="40"/>
      <c r="J122" s="39">
        <f t="shared" si="26"/>
        <v>0</v>
      </c>
      <c r="K122" s="40"/>
      <c r="L122" s="62"/>
    </row>
    <row r="123" spans="1:12" ht="13.5">
      <c r="A123" s="8"/>
      <c r="B123" s="16" t="s">
        <v>441</v>
      </c>
      <c r="C123" s="5" t="s">
        <v>131</v>
      </c>
      <c r="D123" s="37"/>
      <c r="E123" s="38"/>
      <c r="F123" s="38"/>
      <c r="G123" s="39">
        <f t="shared" si="27"/>
        <v>0</v>
      </c>
      <c r="H123" s="44"/>
      <c r="I123" s="40"/>
      <c r="J123" s="39">
        <f t="shared" si="26"/>
        <v>0</v>
      </c>
      <c r="K123" s="40"/>
      <c r="L123" s="62"/>
    </row>
    <row r="124" spans="1:12" ht="13.5">
      <c r="A124" s="8"/>
      <c r="B124" s="16" t="s">
        <v>442</v>
      </c>
      <c r="C124" s="5" t="s">
        <v>132</v>
      </c>
      <c r="D124" s="37"/>
      <c r="E124" s="38"/>
      <c r="F124" s="38"/>
      <c r="G124" s="39">
        <f t="shared" si="27"/>
        <v>0</v>
      </c>
      <c r="H124" s="44"/>
      <c r="I124" s="40"/>
      <c r="J124" s="39">
        <f t="shared" si="26"/>
        <v>0</v>
      </c>
      <c r="K124" s="40"/>
      <c r="L124" s="62"/>
    </row>
    <row r="125" spans="1:12" ht="13.5">
      <c r="A125" s="8"/>
      <c r="B125" s="16" t="s">
        <v>443</v>
      </c>
      <c r="C125" s="5" t="s">
        <v>133</v>
      </c>
      <c r="D125" s="37"/>
      <c r="E125" s="38"/>
      <c r="F125" s="38"/>
      <c r="G125" s="39">
        <f t="shared" si="27"/>
        <v>0</v>
      </c>
      <c r="H125" s="44"/>
      <c r="I125" s="40"/>
      <c r="J125" s="39">
        <f t="shared" si="26"/>
        <v>0</v>
      </c>
      <c r="K125" s="40"/>
      <c r="L125" s="62"/>
    </row>
    <row r="126" spans="1:12" ht="13.5">
      <c r="A126" s="8"/>
      <c r="B126" s="16" t="s">
        <v>444</v>
      </c>
      <c r="C126" s="5" t="s">
        <v>134</v>
      </c>
      <c r="D126" s="37"/>
      <c r="E126" s="38"/>
      <c r="F126" s="38"/>
      <c r="G126" s="39">
        <f t="shared" si="27"/>
        <v>0</v>
      </c>
      <c r="H126" s="44"/>
      <c r="I126" s="40"/>
      <c r="J126" s="39">
        <f t="shared" si="26"/>
        <v>0</v>
      </c>
      <c r="K126" s="40"/>
      <c r="L126" s="62"/>
    </row>
    <row r="127" spans="1:12" ht="13.5">
      <c r="A127" s="8"/>
      <c r="B127" s="16" t="s">
        <v>445</v>
      </c>
      <c r="C127" s="5" t="s">
        <v>122</v>
      </c>
      <c r="D127" s="66"/>
      <c r="E127" s="67"/>
      <c r="F127" s="67"/>
      <c r="G127" s="39">
        <f t="shared" si="27"/>
        <v>0</v>
      </c>
      <c r="H127" s="44"/>
      <c r="I127" s="39">
        <f>G127</f>
        <v>0</v>
      </c>
      <c r="J127" s="39">
        <f t="shared" si="26"/>
        <v>0</v>
      </c>
      <c r="K127" s="44"/>
      <c r="L127" s="62"/>
    </row>
    <row r="128" spans="1:12" ht="13.5">
      <c r="A128" s="424" t="s">
        <v>446</v>
      </c>
      <c r="B128" s="425"/>
      <c r="C128" s="426"/>
      <c r="D128" s="41">
        <f aca="true" t="shared" si="28" ref="D128:J128">SUM(D121:D127)</f>
        <v>0</v>
      </c>
      <c r="E128" s="39">
        <f t="shared" si="28"/>
        <v>0</v>
      </c>
      <c r="F128" s="39">
        <f t="shared" si="28"/>
        <v>0</v>
      </c>
      <c r="G128" s="41">
        <f t="shared" si="28"/>
        <v>0</v>
      </c>
      <c r="H128" s="41">
        <f t="shared" si="28"/>
        <v>0</v>
      </c>
      <c r="I128" s="41">
        <f t="shared" si="28"/>
        <v>0</v>
      </c>
      <c r="J128" s="41">
        <f t="shared" si="28"/>
        <v>0</v>
      </c>
      <c r="K128" s="41">
        <f>SUM(K121:K127)</f>
        <v>0</v>
      </c>
      <c r="L128" s="62"/>
    </row>
    <row r="129" spans="1:12" ht="13.5">
      <c r="A129" s="95"/>
      <c r="B129" s="96"/>
      <c r="C129" s="96"/>
      <c r="D129" s="96"/>
      <c r="E129" s="96"/>
      <c r="F129" s="96"/>
      <c r="G129" s="96"/>
      <c r="H129" s="42"/>
      <c r="I129" s="42"/>
      <c r="J129" s="42"/>
      <c r="K129" s="43"/>
      <c r="L129" s="62"/>
    </row>
    <row r="130" spans="1:12" s="2" customFormat="1" ht="13.5">
      <c r="A130" s="7">
        <v>3100</v>
      </c>
      <c r="B130" s="15" t="s">
        <v>61</v>
      </c>
      <c r="C130" s="6"/>
      <c r="D130" s="23"/>
      <c r="E130" s="24"/>
      <c r="F130" s="24"/>
      <c r="G130" s="24"/>
      <c r="H130" s="25"/>
      <c r="I130" s="25"/>
      <c r="J130" s="123"/>
      <c r="K130" s="26"/>
      <c r="L130" s="63"/>
    </row>
    <row r="131" spans="1:12" ht="13.5">
      <c r="A131" s="8"/>
      <c r="B131" s="16" t="s">
        <v>447</v>
      </c>
      <c r="C131" s="5" t="s">
        <v>135</v>
      </c>
      <c r="D131" s="37"/>
      <c r="E131" s="38"/>
      <c r="F131" s="38"/>
      <c r="G131" s="39">
        <f>ROUNDDOWN(D131+(E131*$E$3)+(F131*$F$3),0)</f>
        <v>0</v>
      </c>
      <c r="H131" s="44"/>
      <c r="I131" s="40"/>
      <c r="J131" s="39">
        <f aca="true" t="shared" si="29" ref="J131:J137">G131-H131-I131</f>
        <v>0</v>
      </c>
      <c r="K131" s="40"/>
      <c r="L131" s="62"/>
    </row>
    <row r="132" spans="1:12" ht="13.5">
      <c r="A132" s="8"/>
      <c r="B132" s="16" t="s">
        <v>448</v>
      </c>
      <c r="C132" s="5" t="s">
        <v>136</v>
      </c>
      <c r="D132" s="37"/>
      <c r="E132" s="38"/>
      <c r="F132" s="38"/>
      <c r="G132" s="39">
        <f aca="true" t="shared" si="30" ref="G132:G137">ROUNDDOWN(D132+(E132*$E$3)+(F132*$F$3),0)</f>
        <v>0</v>
      </c>
      <c r="H132" s="44"/>
      <c r="I132" s="40"/>
      <c r="J132" s="39">
        <f t="shared" si="29"/>
        <v>0</v>
      </c>
      <c r="K132" s="40"/>
      <c r="L132" s="62"/>
    </row>
    <row r="133" spans="1:12" ht="13.5">
      <c r="A133" s="8"/>
      <c r="B133" s="16" t="s">
        <v>449</v>
      </c>
      <c r="C133" s="5" t="s">
        <v>27</v>
      </c>
      <c r="D133" s="37"/>
      <c r="E133" s="38"/>
      <c r="F133" s="38"/>
      <c r="G133" s="39">
        <f t="shared" si="30"/>
        <v>0</v>
      </c>
      <c r="H133" s="44"/>
      <c r="I133" s="40"/>
      <c r="J133" s="39">
        <f t="shared" si="29"/>
        <v>0</v>
      </c>
      <c r="K133" s="40"/>
      <c r="L133" s="62"/>
    </row>
    <row r="134" spans="1:12" ht="13.5">
      <c r="A134" s="8"/>
      <c r="B134" s="16" t="s">
        <v>450</v>
      </c>
      <c r="C134" s="5" t="s">
        <v>28</v>
      </c>
      <c r="D134" s="37"/>
      <c r="E134" s="38"/>
      <c r="F134" s="38"/>
      <c r="G134" s="39">
        <f t="shared" si="30"/>
        <v>0</v>
      </c>
      <c r="H134" s="44"/>
      <c r="I134" s="40"/>
      <c r="J134" s="39">
        <f t="shared" si="29"/>
        <v>0</v>
      </c>
      <c r="K134" s="40"/>
      <c r="L134" s="62"/>
    </row>
    <row r="135" spans="1:12" ht="13.5">
      <c r="A135" s="8"/>
      <c r="B135" s="16" t="s">
        <v>451</v>
      </c>
      <c r="C135" s="5" t="s">
        <v>29</v>
      </c>
      <c r="D135" s="37"/>
      <c r="E135" s="38"/>
      <c r="F135" s="38"/>
      <c r="G135" s="39">
        <f t="shared" si="30"/>
        <v>0</v>
      </c>
      <c r="H135" s="44"/>
      <c r="I135" s="40"/>
      <c r="J135" s="39">
        <f t="shared" si="29"/>
        <v>0</v>
      </c>
      <c r="K135" s="40"/>
      <c r="L135" s="62"/>
    </row>
    <row r="136" spans="1:12" ht="13.5">
      <c r="A136" s="8"/>
      <c r="B136" s="16" t="s">
        <v>452</v>
      </c>
      <c r="C136" s="5" t="s">
        <v>30</v>
      </c>
      <c r="D136" s="37"/>
      <c r="E136" s="38"/>
      <c r="F136" s="38"/>
      <c r="G136" s="39">
        <f t="shared" si="30"/>
        <v>0</v>
      </c>
      <c r="H136" s="44"/>
      <c r="I136" s="40"/>
      <c r="J136" s="39">
        <f t="shared" si="29"/>
        <v>0</v>
      </c>
      <c r="K136" s="40"/>
      <c r="L136" s="62"/>
    </row>
    <row r="137" spans="1:12" ht="13.5">
      <c r="A137" s="8"/>
      <c r="B137" s="16" t="s">
        <v>453</v>
      </c>
      <c r="C137" s="5" t="s">
        <v>122</v>
      </c>
      <c r="D137" s="66"/>
      <c r="E137" s="67"/>
      <c r="F137" s="67"/>
      <c r="G137" s="39">
        <f t="shared" si="30"/>
        <v>0</v>
      </c>
      <c r="H137" s="44"/>
      <c r="I137" s="39">
        <f>G137</f>
        <v>0</v>
      </c>
      <c r="J137" s="39">
        <f t="shared" si="29"/>
        <v>0</v>
      </c>
      <c r="K137" s="44"/>
      <c r="L137" s="62"/>
    </row>
    <row r="138" spans="1:12" ht="13.5">
      <c r="A138" s="424" t="s">
        <v>454</v>
      </c>
      <c r="B138" s="425"/>
      <c r="C138" s="426"/>
      <c r="D138" s="41">
        <f>SUM(D131:D137)</f>
        <v>0</v>
      </c>
      <c r="E138" s="39">
        <f aca="true" t="shared" si="31" ref="E138:J138">SUM(E131:E137)</f>
        <v>0</v>
      </c>
      <c r="F138" s="39">
        <f t="shared" si="31"/>
        <v>0</v>
      </c>
      <c r="G138" s="41">
        <f t="shared" si="31"/>
        <v>0</v>
      </c>
      <c r="H138" s="41">
        <f t="shared" si="31"/>
        <v>0</v>
      </c>
      <c r="I138" s="41">
        <f t="shared" si="31"/>
        <v>0</v>
      </c>
      <c r="J138" s="41">
        <f t="shared" si="31"/>
        <v>0</v>
      </c>
      <c r="K138" s="41">
        <f>SUM(K131:K137)</f>
        <v>0</v>
      </c>
      <c r="L138" s="62"/>
    </row>
    <row r="139" spans="1:12" ht="13.5">
      <c r="A139" s="95"/>
      <c r="B139" s="96"/>
      <c r="C139" s="96"/>
      <c r="D139" s="96"/>
      <c r="E139" s="96"/>
      <c r="F139" s="96"/>
      <c r="G139" s="96"/>
      <c r="H139" s="42"/>
      <c r="I139" s="42"/>
      <c r="J139" s="42"/>
      <c r="K139" s="43"/>
      <c r="L139" s="62"/>
    </row>
    <row r="140" spans="1:12" s="2" customFormat="1" ht="13.5">
      <c r="A140" s="7">
        <v>3200</v>
      </c>
      <c r="B140" s="15" t="s">
        <v>76</v>
      </c>
      <c r="C140" s="6"/>
      <c r="D140" s="23"/>
      <c r="E140" s="24"/>
      <c r="F140" s="24"/>
      <c r="G140" s="24"/>
      <c r="H140" s="25"/>
      <c r="I140" s="25"/>
      <c r="J140" s="25"/>
      <c r="K140" s="26"/>
      <c r="L140" s="63"/>
    </row>
    <row r="141" spans="1:12" ht="13.5">
      <c r="A141" s="8"/>
      <c r="B141" s="16" t="s">
        <v>455</v>
      </c>
      <c r="C141" s="5" t="s">
        <v>31</v>
      </c>
      <c r="D141" s="37"/>
      <c r="E141" s="38"/>
      <c r="F141" s="38"/>
      <c r="G141" s="39">
        <f aca="true" t="shared" si="32" ref="G141:G146">ROUNDDOWN(D141+(E141*$E$3)+(F141*$F$3),0)</f>
        <v>0</v>
      </c>
      <c r="H141" s="44"/>
      <c r="I141" s="40"/>
      <c r="J141" s="39">
        <f aca="true" t="shared" si="33" ref="J141:J146">G141-H141-I141</f>
        <v>0</v>
      </c>
      <c r="K141" s="40"/>
      <c r="L141" s="62"/>
    </row>
    <row r="142" spans="1:12" ht="13.5">
      <c r="A142" s="8"/>
      <c r="B142" s="16" t="s">
        <v>456</v>
      </c>
      <c r="C142" s="5" t="s">
        <v>32</v>
      </c>
      <c r="D142" s="37"/>
      <c r="E142" s="38"/>
      <c r="F142" s="38"/>
      <c r="G142" s="39">
        <f t="shared" si="32"/>
        <v>0</v>
      </c>
      <c r="H142" s="44"/>
      <c r="I142" s="40"/>
      <c r="J142" s="39">
        <f t="shared" si="33"/>
        <v>0</v>
      </c>
      <c r="K142" s="40"/>
      <c r="L142" s="62"/>
    </row>
    <row r="143" spans="1:12" ht="13.5">
      <c r="A143" s="8"/>
      <c r="B143" s="16" t="s">
        <v>457</v>
      </c>
      <c r="C143" s="5" t="s">
        <v>33</v>
      </c>
      <c r="D143" s="37"/>
      <c r="E143" s="38"/>
      <c r="F143" s="38"/>
      <c r="G143" s="39">
        <f t="shared" si="32"/>
        <v>0</v>
      </c>
      <c r="H143" s="44"/>
      <c r="I143" s="40"/>
      <c r="J143" s="39">
        <f t="shared" si="33"/>
        <v>0</v>
      </c>
      <c r="K143" s="40"/>
      <c r="L143" s="62"/>
    </row>
    <row r="144" spans="1:12" ht="13.5">
      <c r="A144" s="8"/>
      <c r="B144" s="16" t="s">
        <v>458</v>
      </c>
      <c r="C144" s="5" t="s">
        <v>34</v>
      </c>
      <c r="D144" s="37"/>
      <c r="E144" s="38"/>
      <c r="F144" s="38"/>
      <c r="G144" s="39">
        <f t="shared" si="32"/>
        <v>0</v>
      </c>
      <c r="H144" s="44"/>
      <c r="I144" s="40"/>
      <c r="J144" s="39">
        <f t="shared" si="33"/>
        <v>0</v>
      </c>
      <c r="K144" s="40"/>
      <c r="L144" s="62"/>
    </row>
    <row r="145" spans="1:12" ht="13.5">
      <c r="A145" s="8"/>
      <c r="B145" s="16" t="s">
        <v>459</v>
      </c>
      <c r="C145" s="5" t="s">
        <v>35</v>
      </c>
      <c r="D145" s="37"/>
      <c r="E145" s="38"/>
      <c r="F145" s="38"/>
      <c r="G145" s="39">
        <f t="shared" si="32"/>
        <v>0</v>
      </c>
      <c r="H145" s="44"/>
      <c r="I145" s="40"/>
      <c r="J145" s="39">
        <f t="shared" si="33"/>
        <v>0</v>
      </c>
      <c r="K145" s="40"/>
      <c r="L145" s="62"/>
    </row>
    <row r="146" spans="1:12" ht="13.5">
      <c r="A146" s="8"/>
      <c r="B146" s="16" t="s">
        <v>460</v>
      </c>
      <c r="C146" s="5" t="s">
        <v>122</v>
      </c>
      <c r="D146" s="66"/>
      <c r="E146" s="67"/>
      <c r="F146" s="67"/>
      <c r="G146" s="39">
        <f t="shared" si="32"/>
        <v>0</v>
      </c>
      <c r="H146" s="44"/>
      <c r="I146" s="39">
        <f>G146</f>
        <v>0</v>
      </c>
      <c r="J146" s="39">
        <f t="shared" si="33"/>
        <v>0</v>
      </c>
      <c r="K146" s="44"/>
      <c r="L146" s="62"/>
    </row>
    <row r="147" spans="1:12" ht="13.5">
      <c r="A147" s="424" t="s">
        <v>461</v>
      </c>
      <c r="B147" s="425"/>
      <c r="C147" s="426"/>
      <c r="D147" s="41">
        <f>SUM(D141:D146)</f>
        <v>0</v>
      </c>
      <c r="E147" s="39">
        <f aca="true" t="shared" si="34" ref="E147:J147">SUM(E141:E146)</f>
        <v>0</v>
      </c>
      <c r="F147" s="39">
        <f t="shared" si="34"/>
        <v>0</v>
      </c>
      <c r="G147" s="41">
        <f t="shared" si="34"/>
        <v>0</v>
      </c>
      <c r="H147" s="41">
        <f t="shared" si="34"/>
        <v>0</v>
      </c>
      <c r="I147" s="41">
        <f t="shared" si="34"/>
        <v>0</v>
      </c>
      <c r="J147" s="41">
        <f t="shared" si="34"/>
        <v>0</v>
      </c>
      <c r="K147" s="41">
        <f>SUM(K141:K146)</f>
        <v>0</v>
      </c>
      <c r="L147" s="62"/>
    </row>
    <row r="148" spans="1:12" ht="13.5">
      <c r="A148" s="95"/>
      <c r="B148" s="96"/>
      <c r="C148" s="96"/>
      <c r="D148" s="96"/>
      <c r="E148" s="96"/>
      <c r="F148" s="96"/>
      <c r="G148" s="96"/>
      <c r="H148" s="42"/>
      <c r="I148" s="42"/>
      <c r="J148" s="42"/>
      <c r="K148" s="43"/>
      <c r="L148" s="62"/>
    </row>
    <row r="149" spans="1:12" s="2" customFormat="1" ht="13.5">
      <c r="A149" s="7">
        <v>3400</v>
      </c>
      <c r="B149" s="15" t="s">
        <v>62</v>
      </c>
      <c r="C149" s="6"/>
      <c r="D149" s="23"/>
      <c r="E149" s="24"/>
      <c r="F149" s="24"/>
      <c r="G149" s="24"/>
      <c r="H149" s="25"/>
      <c r="I149" s="25"/>
      <c r="J149" s="25"/>
      <c r="K149" s="26"/>
      <c r="L149" s="63"/>
    </row>
    <row r="150" spans="1:12" ht="13.5">
      <c r="A150" s="8"/>
      <c r="B150" s="16" t="s">
        <v>462</v>
      </c>
      <c r="C150" s="5" t="s">
        <v>36</v>
      </c>
      <c r="D150" s="37"/>
      <c r="E150" s="38"/>
      <c r="F150" s="38"/>
      <c r="G150" s="39">
        <f aca="true" t="shared" si="35" ref="G150:G155">ROUNDDOWN(D150+(E150*$E$3)+(F150*$F$3),0)</f>
        <v>0</v>
      </c>
      <c r="H150" s="44"/>
      <c r="I150" s="40"/>
      <c r="J150" s="39">
        <f aca="true" t="shared" si="36" ref="J150:J155">G150-H150-I150</f>
        <v>0</v>
      </c>
      <c r="K150" s="40"/>
      <c r="L150" s="62"/>
    </row>
    <row r="151" spans="1:12" ht="13.5">
      <c r="A151" s="8"/>
      <c r="B151" s="16" t="s">
        <v>463</v>
      </c>
      <c r="C151" s="5" t="s">
        <v>37</v>
      </c>
      <c r="D151" s="37"/>
      <c r="E151" s="38"/>
      <c r="F151" s="38"/>
      <c r="G151" s="39">
        <f t="shared" si="35"/>
        <v>0</v>
      </c>
      <c r="H151" s="44"/>
      <c r="I151" s="40"/>
      <c r="J151" s="39">
        <f t="shared" si="36"/>
        <v>0</v>
      </c>
      <c r="K151" s="40"/>
      <c r="L151" s="62"/>
    </row>
    <row r="152" spans="1:12" ht="13.5">
      <c r="A152" s="8"/>
      <c r="B152" s="16" t="s">
        <v>464</v>
      </c>
      <c r="C152" s="5" t="s">
        <v>38</v>
      </c>
      <c r="D152" s="37"/>
      <c r="E152" s="38"/>
      <c r="F152" s="38"/>
      <c r="G152" s="39">
        <f t="shared" si="35"/>
        <v>0</v>
      </c>
      <c r="H152" s="44"/>
      <c r="I152" s="40"/>
      <c r="J152" s="39">
        <f t="shared" si="36"/>
        <v>0</v>
      </c>
      <c r="K152" s="40"/>
      <c r="L152" s="62"/>
    </row>
    <row r="153" spans="1:12" ht="13.5">
      <c r="A153" s="8"/>
      <c r="B153" s="16" t="s">
        <v>465</v>
      </c>
      <c r="C153" s="5" t="s">
        <v>39</v>
      </c>
      <c r="D153" s="37"/>
      <c r="E153" s="38"/>
      <c r="F153" s="38"/>
      <c r="G153" s="39">
        <f t="shared" si="35"/>
        <v>0</v>
      </c>
      <c r="H153" s="44"/>
      <c r="I153" s="40"/>
      <c r="J153" s="39">
        <f t="shared" si="36"/>
        <v>0</v>
      </c>
      <c r="K153" s="40"/>
      <c r="L153" s="62"/>
    </row>
    <row r="154" spans="1:12" ht="13.5">
      <c r="A154" s="8"/>
      <c r="B154" s="16" t="s">
        <v>466</v>
      </c>
      <c r="C154" s="5" t="s">
        <v>40</v>
      </c>
      <c r="D154" s="37"/>
      <c r="E154" s="38"/>
      <c r="F154" s="38"/>
      <c r="G154" s="39">
        <f t="shared" si="35"/>
        <v>0</v>
      </c>
      <c r="H154" s="44"/>
      <c r="I154" s="40"/>
      <c r="J154" s="39">
        <f t="shared" si="36"/>
        <v>0</v>
      </c>
      <c r="K154" s="40"/>
      <c r="L154" s="62"/>
    </row>
    <row r="155" spans="1:12" ht="13.5">
      <c r="A155" s="8"/>
      <c r="B155" s="16" t="s">
        <v>467</v>
      </c>
      <c r="C155" s="5" t="s">
        <v>122</v>
      </c>
      <c r="D155" s="66"/>
      <c r="E155" s="67"/>
      <c r="F155" s="67"/>
      <c r="G155" s="39">
        <f t="shared" si="35"/>
        <v>0</v>
      </c>
      <c r="H155" s="44"/>
      <c r="I155" s="39">
        <f>G155</f>
        <v>0</v>
      </c>
      <c r="J155" s="39">
        <f t="shared" si="36"/>
        <v>0</v>
      </c>
      <c r="K155" s="44"/>
      <c r="L155" s="62"/>
    </row>
    <row r="156" spans="1:12" ht="13.5">
      <c r="A156" s="424" t="s">
        <v>468</v>
      </c>
      <c r="B156" s="425"/>
      <c r="C156" s="426"/>
      <c r="D156" s="41">
        <f>SUM(D150:D155)</f>
        <v>0</v>
      </c>
      <c r="E156" s="39">
        <f aca="true" t="shared" si="37" ref="E156:J156">SUM(E150:E155)</f>
        <v>0</v>
      </c>
      <c r="F156" s="39">
        <f t="shared" si="37"/>
        <v>0</v>
      </c>
      <c r="G156" s="41">
        <f t="shared" si="37"/>
        <v>0</v>
      </c>
      <c r="H156" s="41">
        <f t="shared" si="37"/>
        <v>0</v>
      </c>
      <c r="I156" s="41">
        <f t="shared" si="37"/>
        <v>0</v>
      </c>
      <c r="J156" s="41">
        <f t="shared" si="37"/>
        <v>0</v>
      </c>
      <c r="K156" s="41">
        <f>SUM(K150:K155)</f>
        <v>0</v>
      </c>
      <c r="L156" s="62"/>
    </row>
    <row r="157" spans="1:12" ht="13.5">
      <c r="A157" s="95"/>
      <c r="B157" s="96"/>
      <c r="C157" s="96"/>
      <c r="D157" s="96"/>
      <c r="E157" s="96"/>
      <c r="F157" s="96"/>
      <c r="G157" s="96"/>
      <c r="H157" s="42"/>
      <c r="I157" s="42"/>
      <c r="J157" s="42"/>
      <c r="K157" s="43"/>
      <c r="L157" s="62"/>
    </row>
    <row r="158" spans="1:12" s="2" customFormat="1" ht="13.5">
      <c r="A158" s="7">
        <v>3500</v>
      </c>
      <c r="B158" s="15" t="s">
        <v>63</v>
      </c>
      <c r="C158" s="6"/>
      <c r="D158" s="23"/>
      <c r="E158" s="24"/>
      <c r="F158" s="24"/>
      <c r="G158" s="24"/>
      <c r="H158" s="25"/>
      <c r="I158" s="25"/>
      <c r="J158" s="123"/>
      <c r="K158" s="26"/>
      <c r="L158" s="63"/>
    </row>
    <row r="159" spans="1:12" ht="13.5">
      <c r="A159" s="8"/>
      <c r="B159" s="16" t="s">
        <v>469</v>
      </c>
      <c r="C159" s="5" t="s">
        <v>41</v>
      </c>
      <c r="D159" s="37"/>
      <c r="E159" s="38"/>
      <c r="F159" s="38"/>
      <c r="G159" s="39">
        <f>ROUNDDOWN(D159+(E159*$E$3)+(F159*$F$3),0)</f>
        <v>0</v>
      </c>
      <c r="H159" s="44"/>
      <c r="I159" s="40"/>
      <c r="J159" s="39">
        <f>G159-H159-I159</f>
        <v>0</v>
      </c>
      <c r="K159" s="40"/>
      <c r="L159" s="62"/>
    </row>
    <row r="160" spans="1:12" ht="13.5">
      <c r="A160" s="8"/>
      <c r="B160" s="16" t="s">
        <v>470</v>
      </c>
      <c r="C160" s="5" t="s">
        <v>42</v>
      </c>
      <c r="D160" s="37"/>
      <c r="E160" s="38"/>
      <c r="F160" s="38"/>
      <c r="G160" s="39">
        <f>ROUNDDOWN(D160+(E160*$E$3)+(F160*$F$3),0)</f>
        <v>0</v>
      </c>
      <c r="H160" s="44"/>
      <c r="I160" s="40"/>
      <c r="J160" s="39">
        <f>G160-H160-I160</f>
        <v>0</v>
      </c>
      <c r="K160" s="40"/>
      <c r="L160" s="62"/>
    </row>
    <row r="161" spans="1:12" ht="13.5">
      <c r="A161" s="8"/>
      <c r="B161" s="16" t="s">
        <v>471</v>
      </c>
      <c r="C161" s="5" t="s">
        <v>43</v>
      </c>
      <c r="D161" s="37"/>
      <c r="E161" s="38"/>
      <c r="F161" s="38"/>
      <c r="G161" s="39">
        <f>ROUNDDOWN(D161+(E161*$E$3)+(F161*$F$3),0)</f>
        <v>0</v>
      </c>
      <c r="H161" s="44"/>
      <c r="I161" s="40"/>
      <c r="J161" s="39">
        <f>G161-H161-I161</f>
        <v>0</v>
      </c>
      <c r="K161" s="40"/>
      <c r="L161" s="62"/>
    </row>
    <row r="162" spans="1:12" ht="13.5">
      <c r="A162" s="8"/>
      <c r="B162" s="16" t="s">
        <v>472</v>
      </c>
      <c r="C162" s="5" t="s">
        <v>44</v>
      </c>
      <c r="D162" s="37"/>
      <c r="E162" s="38"/>
      <c r="F162" s="38"/>
      <c r="G162" s="39">
        <f>ROUNDDOWN(D162+(E162*$E$3)+(F162*$F$3),0)</f>
        <v>0</v>
      </c>
      <c r="H162" s="44"/>
      <c r="I162" s="40"/>
      <c r="J162" s="39">
        <f>G162-H162-I162</f>
        <v>0</v>
      </c>
      <c r="K162" s="40"/>
      <c r="L162" s="62"/>
    </row>
    <row r="163" spans="1:12" ht="13.5">
      <c r="A163" s="424" t="s">
        <v>473</v>
      </c>
      <c r="B163" s="425"/>
      <c r="C163" s="426"/>
      <c r="D163" s="41">
        <f>SUM(D159:D162)</f>
        <v>0</v>
      </c>
      <c r="E163" s="39">
        <f aca="true" t="shared" si="38" ref="E163:J163">SUM(E159:E162)</f>
        <v>0</v>
      </c>
      <c r="F163" s="39">
        <f t="shared" si="38"/>
        <v>0</v>
      </c>
      <c r="G163" s="41">
        <f t="shared" si="38"/>
        <v>0</v>
      </c>
      <c r="H163" s="41">
        <f t="shared" si="38"/>
        <v>0</v>
      </c>
      <c r="I163" s="41">
        <f t="shared" si="38"/>
        <v>0</v>
      </c>
      <c r="J163" s="41">
        <f t="shared" si="38"/>
        <v>0</v>
      </c>
      <c r="K163" s="41">
        <f>SUM(K159:K162)</f>
        <v>0</v>
      </c>
      <c r="L163" s="62"/>
    </row>
    <row r="164" spans="1:12" ht="13.5">
      <c r="A164" s="95"/>
      <c r="B164" s="96"/>
      <c r="C164" s="96"/>
      <c r="D164" s="96"/>
      <c r="E164" s="96"/>
      <c r="F164" s="96"/>
      <c r="G164" s="96"/>
      <c r="H164" s="42"/>
      <c r="I164" s="42"/>
      <c r="J164" s="42"/>
      <c r="K164" s="43"/>
      <c r="L164" s="62"/>
    </row>
    <row r="165" spans="1:12" s="2" customFormat="1" ht="13.5">
      <c r="A165" s="7">
        <v>3700</v>
      </c>
      <c r="B165" s="15" t="s">
        <v>64</v>
      </c>
      <c r="C165" s="6"/>
      <c r="D165" s="23"/>
      <c r="E165" s="24"/>
      <c r="F165" s="24"/>
      <c r="G165" s="24"/>
      <c r="H165" s="25"/>
      <c r="I165" s="25"/>
      <c r="J165" s="25"/>
      <c r="K165" s="26"/>
      <c r="L165" s="63"/>
    </row>
    <row r="166" spans="1:12" ht="13.5">
      <c r="A166" s="8"/>
      <c r="B166" s="16" t="s">
        <v>474</v>
      </c>
      <c r="C166" s="5" t="s">
        <v>45</v>
      </c>
      <c r="D166" s="37"/>
      <c r="E166" s="38"/>
      <c r="F166" s="38"/>
      <c r="G166" s="39">
        <f>ROUNDDOWN(D166+(E166*$E$3)+(F166*$F$3),0)</f>
        <v>0</v>
      </c>
      <c r="H166" s="44"/>
      <c r="I166" s="40"/>
      <c r="J166" s="39">
        <f aca="true" t="shared" si="39" ref="J166:J173">G166-H166-I166</f>
        <v>0</v>
      </c>
      <c r="K166" s="40"/>
      <c r="L166" s="62"/>
    </row>
    <row r="167" spans="1:12" ht="13.5">
      <c r="A167" s="8"/>
      <c r="B167" s="16" t="s">
        <v>475</v>
      </c>
      <c r="C167" s="5" t="s">
        <v>162</v>
      </c>
      <c r="D167" s="37"/>
      <c r="E167" s="38"/>
      <c r="F167" s="38"/>
      <c r="G167" s="39">
        <f aca="true" t="shared" si="40" ref="G167:G173">ROUNDDOWN(D167+(E167*$E$3)+(F167*$F$3),0)</f>
        <v>0</v>
      </c>
      <c r="H167" s="44"/>
      <c r="I167" s="40"/>
      <c r="J167" s="39">
        <f t="shared" si="39"/>
        <v>0</v>
      </c>
      <c r="K167" s="40"/>
      <c r="L167" s="62"/>
    </row>
    <row r="168" spans="1:12" ht="13.5">
      <c r="A168" s="8"/>
      <c r="B168" s="16" t="s">
        <v>476</v>
      </c>
      <c r="C168" s="5" t="s">
        <v>163</v>
      </c>
      <c r="D168" s="37"/>
      <c r="E168" s="38"/>
      <c r="F168" s="38"/>
      <c r="G168" s="39">
        <f t="shared" si="40"/>
        <v>0</v>
      </c>
      <c r="H168" s="44"/>
      <c r="I168" s="40"/>
      <c r="J168" s="39">
        <f t="shared" si="39"/>
        <v>0</v>
      </c>
      <c r="K168" s="40"/>
      <c r="L168" s="62"/>
    </row>
    <row r="169" spans="1:12" ht="13.5">
      <c r="A169" s="8"/>
      <c r="B169" s="16" t="s">
        <v>477</v>
      </c>
      <c r="C169" s="5" t="s">
        <v>164</v>
      </c>
      <c r="D169" s="37"/>
      <c r="E169" s="38"/>
      <c r="F169" s="38"/>
      <c r="G169" s="39">
        <f t="shared" si="40"/>
        <v>0</v>
      </c>
      <c r="H169" s="44"/>
      <c r="I169" s="40"/>
      <c r="J169" s="39">
        <f t="shared" si="39"/>
        <v>0</v>
      </c>
      <c r="K169" s="40"/>
      <c r="L169" s="62"/>
    </row>
    <row r="170" spans="1:12" ht="13.5">
      <c r="A170" s="8"/>
      <c r="B170" s="16" t="s">
        <v>478</v>
      </c>
      <c r="C170" s="5" t="s">
        <v>479</v>
      </c>
      <c r="D170" s="37"/>
      <c r="E170" s="38"/>
      <c r="F170" s="38"/>
      <c r="G170" s="39">
        <f t="shared" si="40"/>
        <v>0</v>
      </c>
      <c r="H170" s="44"/>
      <c r="I170" s="40"/>
      <c r="J170" s="39">
        <f t="shared" si="39"/>
        <v>0</v>
      </c>
      <c r="K170" s="40"/>
      <c r="L170" s="62"/>
    </row>
    <row r="171" spans="1:12" ht="13.5">
      <c r="A171" s="8"/>
      <c r="B171" s="16" t="s">
        <v>480</v>
      </c>
      <c r="C171" s="5" t="s">
        <v>165</v>
      </c>
      <c r="D171" s="37"/>
      <c r="E171" s="38"/>
      <c r="F171" s="38"/>
      <c r="G171" s="39">
        <f t="shared" si="40"/>
        <v>0</v>
      </c>
      <c r="H171" s="44"/>
      <c r="I171" s="40"/>
      <c r="J171" s="39">
        <f t="shared" si="39"/>
        <v>0</v>
      </c>
      <c r="K171" s="40"/>
      <c r="L171" s="62"/>
    </row>
    <row r="172" spans="1:12" ht="13.5">
      <c r="A172" s="8"/>
      <c r="B172" s="16" t="s">
        <v>481</v>
      </c>
      <c r="C172" s="5" t="s">
        <v>166</v>
      </c>
      <c r="D172" s="37"/>
      <c r="E172" s="38"/>
      <c r="F172" s="38"/>
      <c r="G172" s="39">
        <f t="shared" si="40"/>
        <v>0</v>
      </c>
      <c r="H172" s="44"/>
      <c r="I172" s="40"/>
      <c r="J172" s="39">
        <f t="shared" si="39"/>
        <v>0</v>
      </c>
      <c r="K172" s="40"/>
      <c r="L172" s="62"/>
    </row>
    <row r="173" spans="1:12" ht="13.5">
      <c r="A173" s="8"/>
      <c r="B173" s="16" t="s">
        <v>482</v>
      </c>
      <c r="C173" s="5" t="s">
        <v>122</v>
      </c>
      <c r="D173" s="66"/>
      <c r="E173" s="67"/>
      <c r="F173" s="67"/>
      <c r="G173" s="39">
        <f t="shared" si="40"/>
        <v>0</v>
      </c>
      <c r="H173" s="44"/>
      <c r="I173" s="39">
        <f>G173</f>
        <v>0</v>
      </c>
      <c r="J173" s="39">
        <f t="shared" si="39"/>
        <v>0</v>
      </c>
      <c r="K173" s="44"/>
      <c r="L173" s="62"/>
    </row>
    <row r="174" spans="1:12" ht="13.5">
      <c r="A174" s="424" t="s">
        <v>483</v>
      </c>
      <c r="B174" s="425"/>
      <c r="C174" s="426"/>
      <c r="D174" s="41">
        <f>SUM(D166:D173)</f>
        <v>0</v>
      </c>
      <c r="E174" s="39">
        <f aca="true" t="shared" si="41" ref="E174:J174">SUM(E166:E173)</f>
        <v>0</v>
      </c>
      <c r="F174" s="39">
        <f t="shared" si="41"/>
        <v>0</v>
      </c>
      <c r="G174" s="41">
        <f t="shared" si="41"/>
        <v>0</v>
      </c>
      <c r="H174" s="41">
        <f t="shared" si="41"/>
        <v>0</v>
      </c>
      <c r="I174" s="41">
        <f t="shared" si="41"/>
        <v>0</v>
      </c>
      <c r="J174" s="41">
        <f t="shared" si="41"/>
        <v>0</v>
      </c>
      <c r="K174" s="41">
        <f>SUM(K166:K173)</f>
        <v>0</v>
      </c>
      <c r="L174" s="62"/>
    </row>
    <row r="175" spans="1:12" ht="13.5">
      <c r="A175" s="95"/>
      <c r="B175" s="96"/>
      <c r="C175" s="96"/>
      <c r="D175" s="96"/>
      <c r="E175" s="96"/>
      <c r="F175" s="96"/>
      <c r="G175" s="96"/>
      <c r="H175" s="42"/>
      <c r="I175" s="42"/>
      <c r="J175" s="42"/>
      <c r="K175" s="43"/>
      <c r="L175" s="62"/>
    </row>
    <row r="176" spans="1:12" s="2" customFormat="1" ht="13.5">
      <c r="A176" s="7">
        <v>3800</v>
      </c>
      <c r="B176" s="15" t="s">
        <v>65</v>
      </c>
      <c r="C176" s="6"/>
      <c r="D176" s="23"/>
      <c r="E176" s="24"/>
      <c r="F176" s="24"/>
      <c r="G176" s="24"/>
      <c r="H176" s="25"/>
      <c r="I176" s="25"/>
      <c r="J176" s="25"/>
      <c r="K176" s="26"/>
      <c r="L176" s="63"/>
    </row>
    <row r="177" spans="1:12" ht="13.5">
      <c r="A177" s="8"/>
      <c r="B177" s="16" t="s">
        <v>484</v>
      </c>
      <c r="C177" s="5" t="s">
        <v>167</v>
      </c>
      <c r="D177" s="37"/>
      <c r="E177" s="38"/>
      <c r="F177" s="38"/>
      <c r="G177" s="39">
        <f>ROUNDDOWN(D177+(E177*$E$3)+(F177*$F$3),0)</f>
        <v>0</v>
      </c>
      <c r="H177" s="44"/>
      <c r="I177" s="40"/>
      <c r="J177" s="39">
        <f aca="true" t="shared" si="42" ref="J177:J184">G177-H177-I177</f>
        <v>0</v>
      </c>
      <c r="K177" s="40"/>
      <c r="L177" s="62"/>
    </row>
    <row r="178" spans="1:12" ht="13.5">
      <c r="A178" s="8"/>
      <c r="B178" s="16" t="s">
        <v>485</v>
      </c>
      <c r="C178" s="5" t="s">
        <v>168</v>
      </c>
      <c r="D178" s="37"/>
      <c r="E178" s="38"/>
      <c r="F178" s="38"/>
      <c r="G178" s="39">
        <f aca="true" t="shared" si="43" ref="G178:G184">ROUNDDOWN(D178+(E178*$E$3)+(F178*$F$3),0)</f>
        <v>0</v>
      </c>
      <c r="H178" s="44"/>
      <c r="I178" s="40"/>
      <c r="J178" s="39">
        <f t="shared" si="42"/>
        <v>0</v>
      </c>
      <c r="K178" s="40"/>
      <c r="L178" s="62"/>
    </row>
    <row r="179" spans="1:12" ht="13.5">
      <c r="A179" s="8"/>
      <c r="B179" s="16" t="s">
        <v>486</v>
      </c>
      <c r="C179" s="5" t="s">
        <v>169</v>
      </c>
      <c r="D179" s="37"/>
      <c r="E179" s="38"/>
      <c r="F179" s="38"/>
      <c r="G179" s="39">
        <f t="shared" si="43"/>
        <v>0</v>
      </c>
      <c r="H179" s="44"/>
      <c r="I179" s="40"/>
      <c r="J179" s="39">
        <f t="shared" si="42"/>
        <v>0</v>
      </c>
      <c r="K179" s="40"/>
      <c r="L179" s="62"/>
    </row>
    <row r="180" spans="1:12" ht="13.5">
      <c r="A180" s="8"/>
      <c r="B180" s="16" t="s">
        <v>487</v>
      </c>
      <c r="C180" s="5" t="s">
        <v>170</v>
      </c>
      <c r="D180" s="37"/>
      <c r="E180" s="38"/>
      <c r="F180" s="38"/>
      <c r="G180" s="39">
        <f t="shared" si="43"/>
        <v>0</v>
      </c>
      <c r="H180" s="44"/>
      <c r="I180" s="40"/>
      <c r="J180" s="39">
        <f t="shared" si="42"/>
        <v>0</v>
      </c>
      <c r="K180" s="40"/>
      <c r="L180" s="62"/>
    </row>
    <row r="181" spans="1:12" ht="13.5">
      <c r="A181" s="8"/>
      <c r="B181" s="16" t="s">
        <v>488</v>
      </c>
      <c r="C181" s="5" t="s">
        <v>171</v>
      </c>
      <c r="D181" s="37"/>
      <c r="E181" s="38"/>
      <c r="F181" s="38"/>
      <c r="G181" s="39">
        <f t="shared" si="43"/>
        <v>0</v>
      </c>
      <c r="H181" s="44"/>
      <c r="I181" s="40"/>
      <c r="J181" s="39">
        <f t="shared" si="42"/>
        <v>0</v>
      </c>
      <c r="K181" s="40"/>
      <c r="L181" s="62"/>
    </row>
    <row r="182" spans="1:12" ht="13.5">
      <c r="A182" s="8"/>
      <c r="B182" s="16" t="s">
        <v>489</v>
      </c>
      <c r="C182" s="5" t="s">
        <v>172</v>
      </c>
      <c r="D182" s="37"/>
      <c r="E182" s="38"/>
      <c r="F182" s="38"/>
      <c r="G182" s="39">
        <f t="shared" si="43"/>
        <v>0</v>
      </c>
      <c r="H182" s="44"/>
      <c r="I182" s="40"/>
      <c r="J182" s="39">
        <f t="shared" si="42"/>
        <v>0</v>
      </c>
      <c r="K182" s="40"/>
      <c r="L182" s="62"/>
    </row>
    <row r="183" spans="1:12" ht="13.5">
      <c r="A183" s="8"/>
      <c r="B183" s="16" t="s">
        <v>490</v>
      </c>
      <c r="C183" s="5" t="s">
        <v>173</v>
      </c>
      <c r="D183" s="37"/>
      <c r="E183" s="38"/>
      <c r="F183" s="38"/>
      <c r="G183" s="39">
        <f t="shared" si="43"/>
        <v>0</v>
      </c>
      <c r="H183" s="44"/>
      <c r="I183" s="40"/>
      <c r="J183" s="39">
        <f t="shared" si="42"/>
        <v>0</v>
      </c>
      <c r="K183" s="40"/>
      <c r="L183" s="62"/>
    </row>
    <row r="184" spans="1:12" ht="13.5">
      <c r="A184" s="8"/>
      <c r="B184" s="16" t="s">
        <v>491</v>
      </c>
      <c r="C184" s="5" t="s">
        <v>122</v>
      </c>
      <c r="D184" s="66"/>
      <c r="E184" s="67"/>
      <c r="F184" s="67"/>
      <c r="G184" s="39">
        <f t="shared" si="43"/>
        <v>0</v>
      </c>
      <c r="H184" s="44"/>
      <c r="I184" s="39">
        <f>G184</f>
        <v>0</v>
      </c>
      <c r="J184" s="39">
        <f t="shared" si="42"/>
        <v>0</v>
      </c>
      <c r="K184" s="44"/>
      <c r="L184" s="62"/>
    </row>
    <row r="185" spans="1:12" ht="13.5">
      <c r="A185" s="424" t="s">
        <v>492</v>
      </c>
      <c r="B185" s="425"/>
      <c r="C185" s="426"/>
      <c r="D185" s="41">
        <f>SUM(D177:D184)</f>
        <v>0</v>
      </c>
      <c r="E185" s="39">
        <f aca="true" t="shared" si="44" ref="E185:J185">SUM(E177:E184)</f>
        <v>0</v>
      </c>
      <c r="F185" s="39">
        <f t="shared" si="44"/>
        <v>0</v>
      </c>
      <c r="G185" s="41">
        <f t="shared" si="44"/>
        <v>0</v>
      </c>
      <c r="H185" s="41">
        <f t="shared" si="44"/>
        <v>0</v>
      </c>
      <c r="I185" s="41">
        <f t="shared" si="44"/>
        <v>0</v>
      </c>
      <c r="J185" s="41">
        <f t="shared" si="44"/>
        <v>0</v>
      </c>
      <c r="K185" s="41">
        <f>SUM(K177:K184)</f>
        <v>0</v>
      </c>
      <c r="L185" s="62"/>
    </row>
    <row r="186" spans="1:12" ht="13.5">
      <c r="A186" s="95"/>
      <c r="B186" s="96"/>
      <c r="C186" s="96"/>
      <c r="D186" s="96"/>
      <c r="E186" s="96"/>
      <c r="F186" s="96"/>
      <c r="G186" s="96"/>
      <c r="H186" s="42"/>
      <c r="I186" s="42"/>
      <c r="J186" s="42"/>
      <c r="K186" s="43"/>
      <c r="L186" s="62"/>
    </row>
    <row r="187" spans="1:12" s="2" customFormat="1" ht="13.5">
      <c r="A187" s="7">
        <v>3900</v>
      </c>
      <c r="B187" s="15" t="s">
        <v>66</v>
      </c>
      <c r="C187" s="6"/>
      <c r="D187" s="23"/>
      <c r="E187" s="24"/>
      <c r="F187" s="24"/>
      <c r="G187" s="24"/>
      <c r="H187" s="25"/>
      <c r="I187" s="25"/>
      <c r="J187" s="25"/>
      <c r="K187" s="26"/>
      <c r="L187" s="63"/>
    </row>
    <row r="188" spans="1:12" ht="13.5">
      <c r="A188" s="8"/>
      <c r="B188" s="16" t="s">
        <v>493</v>
      </c>
      <c r="C188" s="5" t="s">
        <v>174</v>
      </c>
      <c r="D188" s="37"/>
      <c r="E188" s="38"/>
      <c r="F188" s="38"/>
      <c r="G188" s="39">
        <f>ROUNDDOWN(D188+(E188*$E$3)+(F188*$F$3),0)</f>
        <v>0</v>
      </c>
      <c r="H188" s="44"/>
      <c r="I188" s="40"/>
      <c r="J188" s="39">
        <f aca="true" t="shared" si="45" ref="J188:J195">G188-H188-I188</f>
        <v>0</v>
      </c>
      <c r="K188" s="40"/>
      <c r="L188" s="62"/>
    </row>
    <row r="189" spans="1:12" ht="13.5">
      <c r="A189" s="8"/>
      <c r="B189" s="16" t="s">
        <v>494</v>
      </c>
      <c r="C189" s="5" t="s">
        <v>175</v>
      </c>
      <c r="D189" s="37"/>
      <c r="E189" s="38"/>
      <c r="F189" s="38"/>
      <c r="G189" s="39">
        <f aca="true" t="shared" si="46" ref="G189:G195">ROUNDDOWN(D189+(E189*$E$3)+(F189*$F$3),0)</f>
        <v>0</v>
      </c>
      <c r="H189" s="44"/>
      <c r="I189" s="40"/>
      <c r="J189" s="39">
        <f t="shared" si="45"/>
        <v>0</v>
      </c>
      <c r="K189" s="40"/>
      <c r="L189" s="62"/>
    </row>
    <row r="190" spans="1:12" ht="13.5">
      <c r="A190" s="8"/>
      <c r="B190" s="16" t="s">
        <v>495</v>
      </c>
      <c r="C190" s="5" t="s">
        <v>176</v>
      </c>
      <c r="D190" s="37"/>
      <c r="E190" s="38"/>
      <c r="F190" s="38"/>
      <c r="G190" s="39">
        <f t="shared" si="46"/>
        <v>0</v>
      </c>
      <c r="H190" s="44"/>
      <c r="I190" s="40"/>
      <c r="J190" s="39">
        <f t="shared" si="45"/>
        <v>0</v>
      </c>
      <c r="K190" s="40"/>
      <c r="L190" s="62"/>
    </row>
    <row r="191" spans="1:12" ht="13.5">
      <c r="A191" s="8"/>
      <c r="B191" s="16" t="s">
        <v>496</v>
      </c>
      <c r="C191" s="5" t="s">
        <v>177</v>
      </c>
      <c r="D191" s="37"/>
      <c r="E191" s="38"/>
      <c r="F191" s="38"/>
      <c r="G191" s="39">
        <f t="shared" si="46"/>
        <v>0</v>
      </c>
      <c r="H191" s="44"/>
      <c r="I191" s="40"/>
      <c r="J191" s="39">
        <f t="shared" si="45"/>
        <v>0</v>
      </c>
      <c r="K191" s="40"/>
      <c r="L191" s="62"/>
    </row>
    <row r="192" spans="1:12" ht="13.5">
      <c r="A192" s="8"/>
      <c r="B192" s="16" t="s">
        <v>497</v>
      </c>
      <c r="C192" s="5" t="s">
        <v>178</v>
      </c>
      <c r="D192" s="37"/>
      <c r="E192" s="38"/>
      <c r="F192" s="38"/>
      <c r="G192" s="39">
        <f t="shared" si="46"/>
        <v>0</v>
      </c>
      <c r="H192" s="44"/>
      <c r="I192" s="40"/>
      <c r="J192" s="39">
        <f t="shared" si="45"/>
        <v>0</v>
      </c>
      <c r="K192" s="40"/>
      <c r="L192" s="62"/>
    </row>
    <row r="193" spans="1:12" ht="13.5">
      <c r="A193" s="8"/>
      <c r="B193" s="16" t="s">
        <v>498</v>
      </c>
      <c r="C193" s="5" t="s">
        <v>179</v>
      </c>
      <c r="D193" s="37"/>
      <c r="E193" s="38"/>
      <c r="F193" s="38"/>
      <c r="G193" s="39">
        <f t="shared" si="46"/>
        <v>0</v>
      </c>
      <c r="H193" s="44"/>
      <c r="I193" s="40"/>
      <c r="J193" s="39">
        <f t="shared" si="45"/>
        <v>0</v>
      </c>
      <c r="K193" s="40"/>
      <c r="L193" s="62"/>
    </row>
    <row r="194" spans="1:12" ht="13.5">
      <c r="A194" s="8"/>
      <c r="B194" s="16" t="s">
        <v>304</v>
      </c>
      <c r="C194" s="5" t="s">
        <v>180</v>
      </c>
      <c r="D194" s="37"/>
      <c r="E194" s="38"/>
      <c r="F194" s="38"/>
      <c r="G194" s="39">
        <f t="shared" si="46"/>
        <v>0</v>
      </c>
      <c r="H194" s="44"/>
      <c r="I194" s="40"/>
      <c r="J194" s="39">
        <f t="shared" si="45"/>
        <v>0</v>
      </c>
      <c r="K194" s="40"/>
      <c r="L194" s="62"/>
    </row>
    <row r="195" spans="1:12" ht="13.5">
      <c r="A195" s="8"/>
      <c r="B195" s="16" t="s">
        <v>305</v>
      </c>
      <c r="C195" s="5" t="s">
        <v>122</v>
      </c>
      <c r="D195" s="66"/>
      <c r="E195" s="67"/>
      <c r="F195" s="67"/>
      <c r="G195" s="39">
        <f t="shared" si="46"/>
        <v>0</v>
      </c>
      <c r="H195" s="44"/>
      <c r="I195" s="39">
        <f>G195</f>
        <v>0</v>
      </c>
      <c r="J195" s="39">
        <f t="shared" si="45"/>
        <v>0</v>
      </c>
      <c r="K195" s="44"/>
      <c r="L195" s="62"/>
    </row>
    <row r="196" spans="1:12" ht="13.5">
      <c r="A196" s="424" t="s">
        <v>306</v>
      </c>
      <c r="B196" s="425"/>
      <c r="C196" s="426"/>
      <c r="D196" s="41">
        <f>SUM(D188:D195)</f>
        <v>0</v>
      </c>
      <c r="E196" s="39">
        <f aca="true" t="shared" si="47" ref="E196:J196">SUM(E188:E195)</f>
        <v>0</v>
      </c>
      <c r="F196" s="39">
        <f t="shared" si="47"/>
        <v>0</v>
      </c>
      <c r="G196" s="41">
        <f t="shared" si="47"/>
        <v>0</v>
      </c>
      <c r="H196" s="41">
        <f t="shared" si="47"/>
        <v>0</v>
      </c>
      <c r="I196" s="41">
        <f t="shared" si="47"/>
        <v>0</v>
      </c>
      <c r="J196" s="41">
        <f t="shared" si="47"/>
        <v>0</v>
      </c>
      <c r="K196" s="41">
        <f>SUM(K188:K195)</f>
        <v>0</v>
      </c>
      <c r="L196" s="62"/>
    </row>
    <row r="197" spans="1:12" ht="13.5">
      <c r="A197" s="95"/>
      <c r="B197" s="96"/>
      <c r="C197" s="96"/>
      <c r="D197" s="96"/>
      <c r="E197" s="96"/>
      <c r="F197" s="96"/>
      <c r="G197" s="96"/>
      <c r="H197" s="42"/>
      <c r="I197" s="42"/>
      <c r="J197" s="42"/>
      <c r="K197" s="43"/>
      <c r="L197" s="62"/>
    </row>
    <row r="198" spans="1:12" s="2" customFormat="1" ht="13.5">
      <c r="A198" s="7">
        <v>4000</v>
      </c>
      <c r="B198" s="15" t="s">
        <v>67</v>
      </c>
      <c r="C198" s="6"/>
      <c r="D198" s="23"/>
      <c r="E198" s="24"/>
      <c r="F198" s="24"/>
      <c r="G198" s="24"/>
      <c r="H198" s="25"/>
      <c r="I198" s="25"/>
      <c r="J198" s="25"/>
      <c r="K198" s="26"/>
      <c r="L198" s="63"/>
    </row>
    <row r="199" spans="1:12" ht="13.5">
      <c r="A199" s="8"/>
      <c r="B199" s="16" t="s">
        <v>307</v>
      </c>
      <c r="C199" s="5" t="s">
        <v>181</v>
      </c>
      <c r="D199" s="37"/>
      <c r="E199" s="38"/>
      <c r="F199" s="38"/>
      <c r="G199" s="39">
        <f>ROUNDDOWN(D199+(E199*$E$3)+(F199*$F$3),0)</f>
        <v>0</v>
      </c>
      <c r="H199" s="44"/>
      <c r="I199" s="40"/>
      <c r="J199" s="39">
        <f>G199-H199-I199</f>
        <v>0</v>
      </c>
      <c r="K199" s="40"/>
      <c r="L199" s="62"/>
    </row>
    <row r="200" spans="1:12" ht="13.5">
      <c r="A200" s="8"/>
      <c r="B200" s="16" t="s">
        <v>308</v>
      </c>
      <c r="C200" s="5" t="s">
        <v>182</v>
      </c>
      <c r="D200" s="37"/>
      <c r="E200" s="38"/>
      <c r="F200" s="38"/>
      <c r="G200" s="39">
        <f>ROUNDDOWN(D200+(E200*$E$3)+(F200*$F$3),0)</f>
        <v>0</v>
      </c>
      <c r="H200" s="44"/>
      <c r="I200" s="40"/>
      <c r="J200" s="39">
        <f>G200-H200-I200</f>
        <v>0</v>
      </c>
      <c r="K200" s="40"/>
      <c r="L200" s="62"/>
    </row>
    <row r="201" spans="1:12" ht="13.5">
      <c r="A201" s="8"/>
      <c r="B201" s="16" t="s">
        <v>309</v>
      </c>
      <c r="C201" s="5" t="s">
        <v>183</v>
      </c>
      <c r="D201" s="37"/>
      <c r="E201" s="38"/>
      <c r="F201" s="38"/>
      <c r="G201" s="39">
        <f>ROUNDDOWN(D201+(E201*$E$3)+(F201*$F$3),0)</f>
        <v>0</v>
      </c>
      <c r="H201" s="44"/>
      <c r="I201" s="40"/>
      <c r="J201" s="39">
        <f>G201-H201-I201</f>
        <v>0</v>
      </c>
      <c r="K201" s="40"/>
      <c r="L201" s="62"/>
    </row>
    <row r="202" spans="1:12" ht="13.5">
      <c r="A202" s="8"/>
      <c r="B202" s="16" t="s">
        <v>310</v>
      </c>
      <c r="C202" s="5" t="s">
        <v>184</v>
      </c>
      <c r="D202" s="66"/>
      <c r="E202" s="67"/>
      <c r="F202" s="67"/>
      <c r="G202" s="39">
        <f>ROUNDDOWN(D202+(E202*$E$3)+(F202*$F$3),0)</f>
        <v>0</v>
      </c>
      <c r="H202" s="44"/>
      <c r="I202" s="39">
        <f>G202</f>
        <v>0</v>
      </c>
      <c r="J202" s="39">
        <f>G202-H202-I202</f>
        <v>0</v>
      </c>
      <c r="K202" s="44"/>
      <c r="L202" s="62"/>
    </row>
    <row r="203" spans="1:12" ht="13.5">
      <c r="A203" s="424" t="s">
        <v>311</v>
      </c>
      <c r="B203" s="425"/>
      <c r="C203" s="426"/>
      <c r="D203" s="41">
        <f>SUM(D199:D202)</f>
        <v>0</v>
      </c>
      <c r="E203" s="39">
        <f aca="true" t="shared" si="48" ref="E203:J203">SUM(E199:E202)</f>
        <v>0</v>
      </c>
      <c r="F203" s="39">
        <f t="shared" si="48"/>
        <v>0</v>
      </c>
      <c r="G203" s="41">
        <f t="shared" si="48"/>
        <v>0</v>
      </c>
      <c r="H203" s="41">
        <f t="shared" si="48"/>
        <v>0</v>
      </c>
      <c r="I203" s="41">
        <f t="shared" si="48"/>
        <v>0</v>
      </c>
      <c r="J203" s="41">
        <f t="shared" si="48"/>
        <v>0</v>
      </c>
      <c r="K203" s="41">
        <f>SUM(K199:K202)</f>
        <v>0</v>
      </c>
      <c r="L203" s="62"/>
    </row>
    <row r="204" spans="1:12" ht="13.5">
      <c r="A204" s="95"/>
      <c r="B204" s="96"/>
      <c r="C204" s="96"/>
      <c r="D204" s="96"/>
      <c r="E204" s="96"/>
      <c r="F204" s="96"/>
      <c r="G204" s="96"/>
      <c r="H204" s="42"/>
      <c r="I204" s="42"/>
      <c r="J204" s="42"/>
      <c r="K204" s="43"/>
      <c r="L204" s="62"/>
    </row>
    <row r="205" spans="1:12" s="2" customFormat="1" ht="13.5">
      <c r="A205" s="7">
        <v>4200</v>
      </c>
      <c r="B205" s="15" t="s">
        <v>68</v>
      </c>
      <c r="C205" s="6"/>
      <c r="D205" s="23"/>
      <c r="E205" s="24"/>
      <c r="F205" s="24"/>
      <c r="G205" s="24"/>
      <c r="H205" s="25"/>
      <c r="I205" s="25"/>
      <c r="J205" s="25"/>
      <c r="K205" s="26"/>
      <c r="L205" s="63"/>
    </row>
    <row r="206" spans="1:12" ht="13.5">
      <c r="A206" s="8"/>
      <c r="B206" s="16" t="s">
        <v>312</v>
      </c>
      <c r="C206" s="5" t="s">
        <v>313</v>
      </c>
      <c r="D206" s="37"/>
      <c r="E206" s="38"/>
      <c r="F206" s="38"/>
      <c r="G206" s="39">
        <f aca="true" t="shared" si="49" ref="G206:G211">ROUNDDOWN(D206+(E206*$E$3)+(F206*$F$3),0)</f>
        <v>0</v>
      </c>
      <c r="H206" s="44"/>
      <c r="I206" s="40"/>
      <c r="J206" s="39">
        <f aca="true" t="shared" si="50" ref="J206:J211">G206-H206-I206</f>
        <v>0</v>
      </c>
      <c r="K206" s="40"/>
      <c r="L206" s="62"/>
    </row>
    <row r="207" spans="1:12" ht="13.5">
      <c r="A207" s="8"/>
      <c r="B207" s="16" t="s">
        <v>314</v>
      </c>
      <c r="C207" s="5" t="s">
        <v>185</v>
      </c>
      <c r="D207" s="37"/>
      <c r="E207" s="38"/>
      <c r="F207" s="38"/>
      <c r="G207" s="39">
        <f t="shared" si="49"/>
        <v>0</v>
      </c>
      <c r="H207" s="44"/>
      <c r="I207" s="40"/>
      <c r="J207" s="39">
        <f t="shared" si="50"/>
        <v>0</v>
      </c>
      <c r="K207" s="40"/>
      <c r="L207" s="62"/>
    </row>
    <row r="208" spans="1:12" ht="13.5">
      <c r="A208" s="8"/>
      <c r="B208" s="16" t="s">
        <v>315</v>
      </c>
      <c r="C208" s="5" t="s">
        <v>186</v>
      </c>
      <c r="D208" s="37"/>
      <c r="E208" s="38"/>
      <c r="F208" s="38"/>
      <c r="G208" s="39">
        <f t="shared" si="49"/>
        <v>0</v>
      </c>
      <c r="H208" s="44"/>
      <c r="I208" s="40"/>
      <c r="J208" s="39">
        <f t="shared" si="50"/>
        <v>0</v>
      </c>
      <c r="K208" s="40"/>
      <c r="L208" s="62"/>
    </row>
    <row r="209" spans="1:12" ht="13.5">
      <c r="A209" s="8"/>
      <c r="B209" s="16" t="s">
        <v>316</v>
      </c>
      <c r="C209" s="5" t="s">
        <v>187</v>
      </c>
      <c r="D209" s="37"/>
      <c r="E209" s="38"/>
      <c r="F209" s="38"/>
      <c r="G209" s="39">
        <f t="shared" si="49"/>
        <v>0</v>
      </c>
      <c r="H209" s="44"/>
      <c r="I209" s="40"/>
      <c r="J209" s="39">
        <f t="shared" si="50"/>
        <v>0</v>
      </c>
      <c r="K209" s="40"/>
      <c r="L209" s="62"/>
    </row>
    <row r="210" spans="1:12" ht="13.5">
      <c r="A210" s="8"/>
      <c r="B210" s="16" t="s">
        <v>317</v>
      </c>
      <c r="C210" s="5" t="s">
        <v>188</v>
      </c>
      <c r="D210" s="37"/>
      <c r="E210" s="38"/>
      <c r="F210" s="38"/>
      <c r="G210" s="39">
        <f t="shared" si="49"/>
        <v>0</v>
      </c>
      <c r="H210" s="44"/>
      <c r="I210" s="40"/>
      <c r="J210" s="39">
        <f t="shared" si="50"/>
        <v>0</v>
      </c>
      <c r="K210" s="40"/>
      <c r="L210" s="62"/>
    </row>
    <row r="211" spans="1:12" ht="13.5">
      <c r="A211" s="8"/>
      <c r="B211" s="16" t="s">
        <v>318</v>
      </c>
      <c r="C211" s="5" t="s">
        <v>189</v>
      </c>
      <c r="D211" s="37"/>
      <c r="E211" s="38"/>
      <c r="F211" s="38"/>
      <c r="G211" s="39">
        <f t="shared" si="49"/>
        <v>0</v>
      </c>
      <c r="H211" s="44"/>
      <c r="I211" s="40"/>
      <c r="J211" s="39">
        <f t="shared" si="50"/>
        <v>0</v>
      </c>
      <c r="K211" s="40"/>
      <c r="L211" s="62"/>
    </row>
    <row r="212" spans="1:12" ht="13.5">
      <c r="A212" s="424" t="s">
        <v>319</v>
      </c>
      <c r="B212" s="425"/>
      <c r="C212" s="426"/>
      <c r="D212" s="41">
        <f>SUM(D206:D211)</f>
        <v>0</v>
      </c>
      <c r="E212" s="39">
        <f aca="true" t="shared" si="51" ref="E212:J212">SUM(E206:E211)</f>
        <v>0</v>
      </c>
      <c r="F212" s="39">
        <f t="shared" si="51"/>
        <v>0</v>
      </c>
      <c r="G212" s="41">
        <f t="shared" si="51"/>
        <v>0</v>
      </c>
      <c r="H212" s="41">
        <f t="shared" si="51"/>
        <v>0</v>
      </c>
      <c r="I212" s="41">
        <f t="shared" si="51"/>
        <v>0</v>
      </c>
      <c r="J212" s="41">
        <f t="shared" si="51"/>
        <v>0</v>
      </c>
      <c r="K212" s="41">
        <f>SUM(K206:K211)</f>
        <v>0</v>
      </c>
      <c r="L212" s="62"/>
    </row>
    <row r="213" spans="1:12" ht="13.5">
      <c r="A213" s="95"/>
      <c r="B213" s="96"/>
      <c r="C213" s="96"/>
      <c r="D213" s="96"/>
      <c r="E213" s="96"/>
      <c r="F213" s="96"/>
      <c r="G213" s="96"/>
      <c r="H213" s="42"/>
      <c r="I213" s="42"/>
      <c r="J213" s="42"/>
      <c r="K213" s="43"/>
      <c r="L213" s="62"/>
    </row>
    <row r="214" spans="1:12" s="2" customFormat="1" ht="13.5">
      <c r="A214" s="7">
        <v>4400</v>
      </c>
      <c r="B214" s="15" t="s">
        <v>69</v>
      </c>
      <c r="C214" s="6"/>
      <c r="D214" s="23"/>
      <c r="E214" s="24"/>
      <c r="F214" s="24"/>
      <c r="G214" s="24"/>
      <c r="H214" s="25"/>
      <c r="I214" s="25"/>
      <c r="J214" s="25"/>
      <c r="K214" s="26"/>
      <c r="L214" s="63"/>
    </row>
    <row r="215" spans="1:12" ht="13.5">
      <c r="A215" s="8"/>
      <c r="B215" s="16" t="s">
        <v>320</v>
      </c>
      <c r="C215" s="5" t="s">
        <v>9</v>
      </c>
      <c r="D215" s="37"/>
      <c r="E215" s="38"/>
      <c r="F215" s="38"/>
      <c r="G215" s="39">
        <f>ROUNDDOWN(D215+(E215*$E$3)+(F215*$F$3),0)</f>
        <v>0</v>
      </c>
      <c r="H215" s="44"/>
      <c r="I215" s="40"/>
      <c r="J215" s="39">
        <f aca="true" t="shared" si="52" ref="J215:J235">G215-H215-I215</f>
        <v>0</v>
      </c>
      <c r="K215" s="40"/>
      <c r="L215" s="62"/>
    </row>
    <row r="216" spans="1:12" ht="13.5">
      <c r="A216" s="8"/>
      <c r="B216" s="16" t="s">
        <v>321</v>
      </c>
      <c r="C216" s="5" t="s">
        <v>322</v>
      </c>
      <c r="D216" s="37"/>
      <c r="E216" s="38"/>
      <c r="F216" s="38"/>
      <c r="G216" s="39">
        <f aca="true" t="shared" si="53" ref="G216:G235">ROUNDDOWN(D216+(E216*$E$3)+(F216*$F$3),0)</f>
        <v>0</v>
      </c>
      <c r="H216" s="44"/>
      <c r="I216" s="40"/>
      <c r="J216" s="39">
        <f t="shared" si="52"/>
        <v>0</v>
      </c>
      <c r="K216" s="40"/>
      <c r="L216" s="62"/>
    </row>
    <row r="217" spans="1:12" ht="13.5">
      <c r="A217" s="8"/>
      <c r="B217" s="16" t="s">
        <v>323</v>
      </c>
      <c r="C217" s="5" t="s">
        <v>385</v>
      </c>
      <c r="D217" s="37"/>
      <c r="E217" s="38"/>
      <c r="F217" s="38"/>
      <c r="G217" s="39">
        <f t="shared" si="53"/>
        <v>0</v>
      </c>
      <c r="H217" s="44"/>
      <c r="I217" s="40"/>
      <c r="J217" s="39">
        <f t="shared" si="52"/>
        <v>0</v>
      </c>
      <c r="K217" s="40"/>
      <c r="L217" s="62"/>
    </row>
    <row r="218" spans="1:12" ht="13.5">
      <c r="A218" s="8"/>
      <c r="B218" s="16" t="s">
        <v>324</v>
      </c>
      <c r="C218" s="5" t="s">
        <v>325</v>
      </c>
      <c r="D218" s="37"/>
      <c r="E218" s="38"/>
      <c r="F218" s="38"/>
      <c r="G218" s="39">
        <f t="shared" si="53"/>
        <v>0</v>
      </c>
      <c r="H218" s="44"/>
      <c r="I218" s="40"/>
      <c r="J218" s="39">
        <f t="shared" si="52"/>
        <v>0</v>
      </c>
      <c r="K218" s="40"/>
      <c r="L218" s="62"/>
    </row>
    <row r="219" spans="1:12" ht="13.5">
      <c r="A219" s="8"/>
      <c r="B219" s="16" t="s">
        <v>326</v>
      </c>
      <c r="C219" s="5" t="s">
        <v>190</v>
      </c>
      <c r="D219" s="37"/>
      <c r="E219" s="38"/>
      <c r="F219" s="38"/>
      <c r="G219" s="39">
        <f t="shared" si="53"/>
        <v>0</v>
      </c>
      <c r="H219" s="44"/>
      <c r="I219" s="40"/>
      <c r="J219" s="39">
        <f t="shared" si="52"/>
        <v>0</v>
      </c>
      <c r="K219" s="40"/>
      <c r="L219" s="62"/>
    </row>
    <row r="220" spans="1:12" ht="13.5">
      <c r="A220" s="8"/>
      <c r="B220" s="16" t="s">
        <v>327</v>
      </c>
      <c r="C220" s="5" t="s">
        <v>191</v>
      </c>
      <c r="D220" s="37"/>
      <c r="E220" s="38"/>
      <c r="F220" s="38"/>
      <c r="G220" s="39">
        <f t="shared" si="53"/>
        <v>0</v>
      </c>
      <c r="H220" s="44"/>
      <c r="I220" s="40"/>
      <c r="J220" s="39">
        <f t="shared" si="52"/>
        <v>0</v>
      </c>
      <c r="K220" s="40"/>
      <c r="L220" s="62"/>
    </row>
    <row r="221" spans="1:12" ht="13.5">
      <c r="A221" s="8"/>
      <c r="B221" s="16" t="s">
        <v>328</v>
      </c>
      <c r="C221" s="5" t="s">
        <v>192</v>
      </c>
      <c r="D221" s="37"/>
      <c r="E221" s="38"/>
      <c r="F221" s="38"/>
      <c r="G221" s="39">
        <f t="shared" si="53"/>
        <v>0</v>
      </c>
      <c r="H221" s="44"/>
      <c r="I221" s="40"/>
      <c r="J221" s="39">
        <f t="shared" si="52"/>
        <v>0</v>
      </c>
      <c r="K221" s="40"/>
      <c r="L221" s="62"/>
    </row>
    <row r="222" spans="1:12" ht="13.5">
      <c r="A222" s="8"/>
      <c r="B222" s="16" t="s">
        <v>329</v>
      </c>
      <c r="C222" s="5" t="s">
        <v>193</v>
      </c>
      <c r="D222" s="37"/>
      <c r="E222" s="38"/>
      <c r="F222" s="38"/>
      <c r="G222" s="39">
        <f t="shared" si="53"/>
        <v>0</v>
      </c>
      <c r="H222" s="44"/>
      <c r="I222" s="40"/>
      <c r="J222" s="39">
        <f t="shared" si="52"/>
        <v>0</v>
      </c>
      <c r="K222" s="40"/>
      <c r="L222" s="62"/>
    </row>
    <row r="223" spans="1:12" ht="13.5">
      <c r="A223" s="8"/>
      <c r="B223" s="16" t="s">
        <v>330</v>
      </c>
      <c r="C223" s="5" t="s">
        <v>194</v>
      </c>
      <c r="D223" s="37"/>
      <c r="E223" s="38"/>
      <c r="F223" s="38"/>
      <c r="G223" s="39">
        <f t="shared" si="53"/>
        <v>0</v>
      </c>
      <c r="H223" s="44"/>
      <c r="I223" s="40"/>
      <c r="J223" s="39">
        <f t="shared" si="52"/>
        <v>0</v>
      </c>
      <c r="K223" s="40"/>
      <c r="L223" s="62"/>
    </row>
    <row r="224" spans="1:12" ht="13.5">
      <c r="A224" s="8"/>
      <c r="B224" s="16" t="s">
        <v>331</v>
      </c>
      <c r="C224" s="5" t="s">
        <v>83</v>
      </c>
      <c r="D224" s="37"/>
      <c r="E224" s="38"/>
      <c r="F224" s="38"/>
      <c r="G224" s="39">
        <f t="shared" si="53"/>
        <v>0</v>
      </c>
      <c r="H224" s="44"/>
      <c r="I224" s="40"/>
      <c r="J224" s="39">
        <f t="shared" si="52"/>
        <v>0</v>
      </c>
      <c r="K224" s="40"/>
      <c r="L224" s="62"/>
    </row>
    <row r="225" spans="1:12" ht="13.5">
      <c r="A225" s="8"/>
      <c r="B225" s="16" t="s">
        <v>332</v>
      </c>
      <c r="C225" s="5" t="s">
        <v>84</v>
      </c>
      <c r="D225" s="37"/>
      <c r="E225" s="38"/>
      <c r="F225" s="38"/>
      <c r="G225" s="39">
        <f t="shared" si="53"/>
        <v>0</v>
      </c>
      <c r="H225" s="44"/>
      <c r="I225" s="40"/>
      <c r="J225" s="39">
        <f t="shared" si="52"/>
        <v>0</v>
      </c>
      <c r="K225" s="40"/>
      <c r="L225" s="62"/>
    </row>
    <row r="226" spans="1:12" ht="13.5">
      <c r="A226" s="8"/>
      <c r="B226" s="16" t="s">
        <v>333</v>
      </c>
      <c r="C226" s="5" t="s">
        <v>85</v>
      </c>
      <c r="D226" s="37"/>
      <c r="E226" s="38"/>
      <c r="F226" s="38"/>
      <c r="G226" s="39">
        <f t="shared" si="53"/>
        <v>0</v>
      </c>
      <c r="H226" s="44"/>
      <c r="I226" s="40"/>
      <c r="J226" s="39">
        <f t="shared" si="52"/>
        <v>0</v>
      </c>
      <c r="K226" s="40"/>
      <c r="L226" s="62"/>
    </row>
    <row r="227" spans="1:12" ht="13.5">
      <c r="A227" s="8"/>
      <c r="B227" s="16" t="s">
        <v>334</v>
      </c>
      <c r="C227" s="5" t="s">
        <v>335</v>
      </c>
      <c r="D227" s="37"/>
      <c r="E227" s="38"/>
      <c r="F227" s="38"/>
      <c r="G227" s="39">
        <f t="shared" si="53"/>
        <v>0</v>
      </c>
      <c r="H227" s="44"/>
      <c r="I227" s="40"/>
      <c r="J227" s="39">
        <f t="shared" si="52"/>
        <v>0</v>
      </c>
      <c r="K227" s="40"/>
      <c r="L227" s="62"/>
    </row>
    <row r="228" spans="1:12" ht="13.5">
      <c r="A228" s="8"/>
      <c r="B228" s="16" t="s">
        <v>336</v>
      </c>
      <c r="C228" s="5" t="s">
        <v>86</v>
      </c>
      <c r="D228" s="37"/>
      <c r="E228" s="38"/>
      <c r="F228" s="38"/>
      <c r="G228" s="39">
        <f t="shared" si="53"/>
        <v>0</v>
      </c>
      <c r="H228" s="44"/>
      <c r="I228" s="40"/>
      <c r="J228" s="39">
        <f t="shared" si="52"/>
        <v>0</v>
      </c>
      <c r="K228" s="40"/>
      <c r="L228" s="62"/>
    </row>
    <row r="229" spans="1:12" ht="13.5">
      <c r="A229" s="8"/>
      <c r="B229" s="16" t="s">
        <v>337</v>
      </c>
      <c r="C229" s="5" t="s">
        <v>87</v>
      </c>
      <c r="D229" s="37"/>
      <c r="E229" s="38"/>
      <c r="F229" s="38"/>
      <c r="G229" s="39">
        <f t="shared" si="53"/>
        <v>0</v>
      </c>
      <c r="H229" s="44"/>
      <c r="I229" s="40"/>
      <c r="J229" s="39">
        <f t="shared" si="52"/>
        <v>0</v>
      </c>
      <c r="K229" s="40"/>
      <c r="L229" s="62"/>
    </row>
    <row r="230" spans="1:12" ht="13.5">
      <c r="A230" s="8"/>
      <c r="B230" s="16" t="s">
        <v>338</v>
      </c>
      <c r="C230" s="5" t="s">
        <v>88</v>
      </c>
      <c r="D230" s="37"/>
      <c r="E230" s="38"/>
      <c r="F230" s="38"/>
      <c r="G230" s="39">
        <f t="shared" si="53"/>
        <v>0</v>
      </c>
      <c r="H230" s="44"/>
      <c r="I230" s="40"/>
      <c r="J230" s="39">
        <f t="shared" si="52"/>
        <v>0</v>
      </c>
      <c r="K230" s="40"/>
      <c r="L230" s="62"/>
    </row>
    <row r="231" spans="1:12" ht="13.5">
      <c r="A231" s="8"/>
      <c r="B231" s="16" t="s">
        <v>339</v>
      </c>
      <c r="C231" s="5" t="s">
        <v>340</v>
      </c>
      <c r="D231" s="37"/>
      <c r="E231" s="38"/>
      <c r="F231" s="38"/>
      <c r="G231" s="39">
        <f t="shared" si="53"/>
        <v>0</v>
      </c>
      <c r="H231" s="44"/>
      <c r="I231" s="40"/>
      <c r="J231" s="39">
        <f t="shared" si="52"/>
        <v>0</v>
      </c>
      <c r="K231" s="40"/>
      <c r="L231" s="62"/>
    </row>
    <row r="232" spans="1:12" ht="13.5">
      <c r="A232" s="8"/>
      <c r="B232" s="16" t="s">
        <v>341</v>
      </c>
      <c r="C232" s="5" t="s">
        <v>89</v>
      </c>
      <c r="D232" s="37"/>
      <c r="E232" s="38"/>
      <c r="F232" s="38"/>
      <c r="G232" s="39">
        <f t="shared" si="53"/>
        <v>0</v>
      </c>
      <c r="H232" s="44"/>
      <c r="I232" s="40"/>
      <c r="J232" s="39">
        <f t="shared" si="52"/>
        <v>0</v>
      </c>
      <c r="K232" s="40"/>
      <c r="L232" s="62"/>
    </row>
    <row r="233" spans="1:12" ht="13.5">
      <c r="A233" s="8"/>
      <c r="B233" s="16" t="s">
        <v>342</v>
      </c>
      <c r="C233" s="5" t="s">
        <v>343</v>
      </c>
      <c r="D233" s="37"/>
      <c r="E233" s="38"/>
      <c r="F233" s="38"/>
      <c r="G233" s="39">
        <f t="shared" si="53"/>
        <v>0</v>
      </c>
      <c r="H233" s="44"/>
      <c r="I233" s="40"/>
      <c r="J233" s="39">
        <f t="shared" si="52"/>
        <v>0</v>
      </c>
      <c r="K233" s="40"/>
      <c r="L233" s="62"/>
    </row>
    <row r="234" spans="1:12" ht="13.5">
      <c r="A234" s="8"/>
      <c r="B234" s="16" t="s">
        <v>344</v>
      </c>
      <c r="C234" s="5" t="s">
        <v>90</v>
      </c>
      <c r="D234" s="37"/>
      <c r="E234" s="38"/>
      <c r="F234" s="38"/>
      <c r="G234" s="39">
        <f t="shared" si="53"/>
        <v>0</v>
      </c>
      <c r="H234" s="44"/>
      <c r="I234" s="40"/>
      <c r="J234" s="39">
        <f t="shared" si="52"/>
        <v>0</v>
      </c>
      <c r="K234" s="40"/>
      <c r="L234" s="62"/>
    </row>
    <row r="235" spans="1:12" ht="13.5">
      <c r="A235" s="8"/>
      <c r="B235" s="16" t="s">
        <v>345</v>
      </c>
      <c r="C235" s="5" t="s">
        <v>499</v>
      </c>
      <c r="D235" s="37"/>
      <c r="E235" s="38"/>
      <c r="F235" s="38"/>
      <c r="G235" s="39">
        <f t="shared" si="53"/>
        <v>0</v>
      </c>
      <c r="H235" s="44"/>
      <c r="I235" s="40"/>
      <c r="J235" s="39">
        <f t="shared" si="52"/>
        <v>0</v>
      </c>
      <c r="K235" s="40"/>
      <c r="L235" s="62"/>
    </row>
    <row r="236" spans="1:12" ht="13.5">
      <c r="A236" s="424" t="s">
        <v>500</v>
      </c>
      <c r="B236" s="425"/>
      <c r="C236" s="426"/>
      <c r="D236" s="41">
        <f>SUM(D215:D235)</f>
        <v>0</v>
      </c>
      <c r="E236" s="39">
        <f aca="true" t="shared" si="54" ref="E236:J236">SUM(E215:E235)</f>
        <v>0</v>
      </c>
      <c r="F236" s="39">
        <f t="shared" si="54"/>
        <v>0</v>
      </c>
      <c r="G236" s="41">
        <f t="shared" si="54"/>
        <v>0</v>
      </c>
      <c r="H236" s="41">
        <f t="shared" si="54"/>
        <v>0</v>
      </c>
      <c r="I236" s="41">
        <f t="shared" si="54"/>
        <v>0</v>
      </c>
      <c r="J236" s="41">
        <f t="shared" si="54"/>
        <v>0</v>
      </c>
      <c r="K236" s="41">
        <f>SUM(K215:K235)</f>
        <v>0</v>
      </c>
      <c r="L236" s="62"/>
    </row>
    <row r="237" spans="1:12" ht="13.5">
      <c r="A237" s="95"/>
      <c r="B237" s="96"/>
      <c r="C237" s="96"/>
      <c r="D237" s="96"/>
      <c r="E237" s="96"/>
      <c r="F237" s="96"/>
      <c r="G237" s="96"/>
      <c r="H237" s="42"/>
      <c r="I237" s="42"/>
      <c r="J237" s="42"/>
      <c r="K237" s="43"/>
      <c r="L237" s="62"/>
    </row>
    <row r="238" spans="1:12" s="2" customFormat="1" ht="13.5">
      <c r="A238" s="7">
        <v>4500</v>
      </c>
      <c r="B238" s="15" t="s">
        <v>70</v>
      </c>
      <c r="C238" s="6"/>
      <c r="D238" s="23"/>
      <c r="E238" s="24"/>
      <c r="F238" s="24"/>
      <c r="G238" s="24"/>
      <c r="H238" s="25"/>
      <c r="I238" s="25"/>
      <c r="J238" s="25"/>
      <c r="K238" s="26"/>
      <c r="L238" s="63"/>
    </row>
    <row r="239" spans="1:12" ht="13.5">
      <c r="A239" s="8"/>
      <c r="B239" s="16" t="s">
        <v>501</v>
      </c>
      <c r="C239" s="5" t="s">
        <v>502</v>
      </c>
      <c r="D239" s="37"/>
      <c r="E239" s="38"/>
      <c r="F239" s="38"/>
      <c r="G239" s="39">
        <f>ROUNDDOWN(D239+(E239*$E$3)+(F239*$F$3),0)</f>
        <v>0</v>
      </c>
      <c r="H239" s="44"/>
      <c r="I239" s="40"/>
      <c r="J239" s="39">
        <f aca="true" t="shared" si="55" ref="J239:J250">G239-H239-I239</f>
        <v>0</v>
      </c>
      <c r="K239" s="40"/>
      <c r="L239" s="62"/>
    </row>
    <row r="240" spans="1:12" ht="13.5">
      <c r="A240" s="8"/>
      <c r="B240" s="16" t="s">
        <v>503</v>
      </c>
      <c r="C240" s="5" t="s">
        <v>91</v>
      </c>
      <c r="D240" s="37"/>
      <c r="E240" s="38"/>
      <c r="F240" s="38"/>
      <c r="G240" s="39">
        <f aca="true" t="shared" si="56" ref="G240:G250">ROUNDDOWN(D240+(E240*$E$3)+(F240*$F$3),0)</f>
        <v>0</v>
      </c>
      <c r="H240" s="44"/>
      <c r="I240" s="40"/>
      <c r="J240" s="39">
        <f t="shared" si="55"/>
        <v>0</v>
      </c>
      <c r="K240" s="40"/>
      <c r="L240" s="62"/>
    </row>
    <row r="241" spans="1:12" ht="13.5">
      <c r="A241" s="8"/>
      <c r="B241" s="16" t="s">
        <v>504</v>
      </c>
      <c r="C241" s="5" t="s">
        <v>505</v>
      </c>
      <c r="D241" s="37"/>
      <c r="E241" s="38"/>
      <c r="F241" s="38"/>
      <c r="G241" s="39">
        <f t="shared" si="56"/>
        <v>0</v>
      </c>
      <c r="H241" s="44"/>
      <c r="I241" s="40"/>
      <c r="J241" s="39">
        <f t="shared" si="55"/>
        <v>0</v>
      </c>
      <c r="K241" s="40"/>
      <c r="L241" s="62"/>
    </row>
    <row r="242" spans="1:12" ht="13.5">
      <c r="A242" s="8"/>
      <c r="B242" s="16" t="s">
        <v>506</v>
      </c>
      <c r="C242" s="5" t="s">
        <v>507</v>
      </c>
      <c r="D242" s="37"/>
      <c r="E242" s="38"/>
      <c r="F242" s="38"/>
      <c r="G242" s="39">
        <f t="shared" si="56"/>
        <v>0</v>
      </c>
      <c r="H242" s="44"/>
      <c r="I242" s="40"/>
      <c r="J242" s="39">
        <f t="shared" si="55"/>
        <v>0</v>
      </c>
      <c r="K242" s="40"/>
      <c r="L242" s="62"/>
    </row>
    <row r="243" spans="1:12" ht="13.5">
      <c r="A243" s="8"/>
      <c r="B243" s="16" t="s">
        <v>508</v>
      </c>
      <c r="C243" s="5" t="s">
        <v>92</v>
      </c>
      <c r="D243" s="37"/>
      <c r="E243" s="38"/>
      <c r="F243" s="38"/>
      <c r="G243" s="39">
        <f t="shared" si="56"/>
        <v>0</v>
      </c>
      <c r="H243" s="44"/>
      <c r="I243" s="40"/>
      <c r="J243" s="39">
        <f t="shared" si="55"/>
        <v>0</v>
      </c>
      <c r="K243" s="40"/>
      <c r="L243" s="62"/>
    </row>
    <row r="244" spans="1:12" ht="13.5">
      <c r="A244" s="8"/>
      <c r="B244" s="16" t="s">
        <v>509</v>
      </c>
      <c r="C244" s="5" t="s">
        <v>510</v>
      </c>
      <c r="D244" s="37"/>
      <c r="E244" s="38"/>
      <c r="F244" s="38"/>
      <c r="G244" s="39">
        <f t="shared" si="56"/>
        <v>0</v>
      </c>
      <c r="H244" s="44"/>
      <c r="I244" s="40"/>
      <c r="J244" s="39">
        <f t="shared" si="55"/>
        <v>0</v>
      </c>
      <c r="K244" s="40"/>
      <c r="L244" s="62"/>
    </row>
    <row r="245" spans="1:12" ht="13.5">
      <c r="A245" s="8"/>
      <c r="B245" s="16" t="s">
        <v>511</v>
      </c>
      <c r="C245" s="5" t="s">
        <v>512</v>
      </c>
      <c r="D245" s="37"/>
      <c r="E245" s="38"/>
      <c r="F245" s="38"/>
      <c r="G245" s="39">
        <f t="shared" si="56"/>
        <v>0</v>
      </c>
      <c r="H245" s="44"/>
      <c r="I245" s="40"/>
      <c r="J245" s="39">
        <f t="shared" si="55"/>
        <v>0</v>
      </c>
      <c r="K245" s="40"/>
      <c r="L245" s="62"/>
    </row>
    <row r="246" spans="1:12" ht="13.5">
      <c r="A246" s="8"/>
      <c r="B246" s="16" t="s">
        <v>513</v>
      </c>
      <c r="C246" s="5" t="s">
        <v>93</v>
      </c>
      <c r="D246" s="37"/>
      <c r="E246" s="38"/>
      <c r="F246" s="38"/>
      <c r="G246" s="39">
        <f t="shared" si="56"/>
        <v>0</v>
      </c>
      <c r="H246" s="44"/>
      <c r="I246" s="40"/>
      <c r="J246" s="39">
        <f t="shared" si="55"/>
        <v>0</v>
      </c>
      <c r="K246" s="40"/>
      <c r="L246" s="62"/>
    </row>
    <row r="247" spans="1:12" ht="13.5">
      <c r="A247" s="8"/>
      <c r="B247" s="16" t="s">
        <v>514</v>
      </c>
      <c r="C247" s="5" t="s">
        <v>94</v>
      </c>
      <c r="D247" s="37"/>
      <c r="E247" s="38"/>
      <c r="F247" s="38"/>
      <c r="G247" s="39">
        <f t="shared" si="56"/>
        <v>0</v>
      </c>
      <c r="H247" s="44"/>
      <c r="I247" s="40"/>
      <c r="J247" s="39">
        <f t="shared" si="55"/>
        <v>0</v>
      </c>
      <c r="K247" s="40"/>
      <c r="L247" s="62"/>
    </row>
    <row r="248" spans="1:12" ht="13.5">
      <c r="A248" s="8"/>
      <c r="B248" s="16" t="s">
        <v>515</v>
      </c>
      <c r="C248" s="5" t="s">
        <v>516</v>
      </c>
      <c r="D248" s="37"/>
      <c r="E248" s="38"/>
      <c r="F248" s="38"/>
      <c r="G248" s="39">
        <f t="shared" si="56"/>
        <v>0</v>
      </c>
      <c r="H248" s="44"/>
      <c r="I248" s="40"/>
      <c r="J248" s="39">
        <f t="shared" si="55"/>
        <v>0</v>
      </c>
      <c r="K248" s="40"/>
      <c r="L248" s="62"/>
    </row>
    <row r="249" spans="1:12" ht="13.5">
      <c r="A249" s="8"/>
      <c r="B249" s="16" t="s">
        <v>517</v>
      </c>
      <c r="C249" s="5" t="s">
        <v>518</v>
      </c>
      <c r="D249" s="37"/>
      <c r="E249" s="38"/>
      <c r="F249" s="38"/>
      <c r="G249" s="39">
        <f t="shared" si="56"/>
        <v>0</v>
      </c>
      <c r="H249" s="44"/>
      <c r="I249" s="40"/>
      <c r="J249" s="39">
        <f t="shared" si="55"/>
        <v>0</v>
      </c>
      <c r="K249" s="40"/>
      <c r="L249" s="62"/>
    </row>
    <row r="250" spans="1:12" ht="13.5">
      <c r="A250" s="8"/>
      <c r="B250" s="16" t="s">
        <v>519</v>
      </c>
      <c r="C250" s="5" t="s">
        <v>95</v>
      </c>
      <c r="D250" s="37"/>
      <c r="E250" s="38"/>
      <c r="F250" s="38"/>
      <c r="G250" s="39">
        <f t="shared" si="56"/>
        <v>0</v>
      </c>
      <c r="H250" s="44"/>
      <c r="I250" s="40"/>
      <c r="J250" s="39">
        <f t="shared" si="55"/>
        <v>0</v>
      </c>
      <c r="K250" s="40"/>
      <c r="L250" s="62"/>
    </row>
    <row r="251" spans="1:12" ht="13.5">
      <c r="A251" s="424" t="s">
        <v>520</v>
      </c>
      <c r="B251" s="425"/>
      <c r="C251" s="426"/>
      <c r="D251" s="41">
        <f>SUM(D239:D250)</f>
        <v>0</v>
      </c>
      <c r="E251" s="39">
        <f aca="true" t="shared" si="57" ref="E251:J251">SUM(E239:E250)</f>
        <v>0</v>
      </c>
      <c r="F251" s="39">
        <f t="shared" si="57"/>
        <v>0</v>
      </c>
      <c r="G251" s="41">
        <f t="shared" si="57"/>
        <v>0</v>
      </c>
      <c r="H251" s="41">
        <f t="shared" si="57"/>
        <v>0</v>
      </c>
      <c r="I251" s="41">
        <f t="shared" si="57"/>
        <v>0</v>
      </c>
      <c r="J251" s="41">
        <f t="shared" si="57"/>
        <v>0</v>
      </c>
      <c r="K251" s="41">
        <f>SUM(K239:K250)</f>
        <v>0</v>
      </c>
      <c r="L251" s="62"/>
    </row>
    <row r="252" spans="1:12" ht="13.5">
      <c r="A252" s="95"/>
      <c r="B252" s="96"/>
      <c r="C252" s="96"/>
      <c r="D252" s="96"/>
      <c r="E252" s="96"/>
      <c r="F252" s="96"/>
      <c r="G252" s="96"/>
      <c r="H252" s="42"/>
      <c r="I252" s="42"/>
      <c r="J252" s="42"/>
      <c r="K252" s="43"/>
      <c r="L252" s="62"/>
    </row>
    <row r="253" spans="1:12" s="2" customFormat="1" ht="13.5">
      <c r="A253" s="7">
        <v>4600</v>
      </c>
      <c r="B253" s="15" t="s">
        <v>71</v>
      </c>
      <c r="C253" s="6"/>
      <c r="D253" s="23"/>
      <c r="E253" s="24"/>
      <c r="F253" s="24"/>
      <c r="G253" s="24"/>
      <c r="H253" s="25"/>
      <c r="I253" s="25"/>
      <c r="J253" s="25"/>
      <c r="K253" s="26"/>
      <c r="L253" s="63"/>
    </row>
    <row r="254" spans="1:12" ht="13.5">
      <c r="A254" s="8"/>
      <c r="B254" s="16" t="s">
        <v>521</v>
      </c>
      <c r="C254" s="5" t="s">
        <v>522</v>
      </c>
      <c r="D254" s="37"/>
      <c r="E254" s="38"/>
      <c r="F254" s="38"/>
      <c r="G254" s="39">
        <f>ROUNDDOWN(D254+(E254*$E$3)+(F254*$F$3),0)</f>
        <v>0</v>
      </c>
      <c r="H254" s="44"/>
      <c r="I254" s="40"/>
      <c r="J254" s="39">
        <f aca="true" t="shared" si="58" ref="J254:J260">G254-H254-I254</f>
        <v>0</v>
      </c>
      <c r="K254" s="40"/>
      <c r="L254" s="62"/>
    </row>
    <row r="255" spans="1:12" ht="13.5">
      <c r="A255" s="8"/>
      <c r="B255" s="16" t="s">
        <v>523</v>
      </c>
      <c r="C255" s="5" t="s">
        <v>96</v>
      </c>
      <c r="D255" s="37"/>
      <c r="E255" s="38"/>
      <c r="F255" s="38"/>
      <c r="G255" s="39">
        <f aca="true" t="shared" si="59" ref="G255:G260">ROUNDDOWN(D255+(E255*$E$3)+(F255*$F$3),0)</f>
        <v>0</v>
      </c>
      <c r="H255" s="44"/>
      <c r="I255" s="40"/>
      <c r="J255" s="39">
        <f t="shared" si="58"/>
        <v>0</v>
      </c>
      <c r="K255" s="40"/>
      <c r="L255" s="62"/>
    </row>
    <row r="256" spans="1:12" ht="13.5">
      <c r="A256" s="8"/>
      <c r="B256" s="16" t="s">
        <v>524</v>
      </c>
      <c r="C256" s="5" t="s">
        <v>343</v>
      </c>
      <c r="D256" s="37"/>
      <c r="E256" s="38"/>
      <c r="F256" s="38"/>
      <c r="G256" s="39">
        <f t="shared" si="59"/>
        <v>0</v>
      </c>
      <c r="H256" s="44"/>
      <c r="I256" s="40"/>
      <c r="J256" s="39">
        <f t="shared" si="58"/>
        <v>0</v>
      </c>
      <c r="K256" s="40"/>
      <c r="L256" s="62"/>
    </row>
    <row r="257" spans="1:12" ht="13.5">
      <c r="A257" s="8"/>
      <c r="B257" s="16" t="s">
        <v>525</v>
      </c>
      <c r="C257" s="5" t="s">
        <v>90</v>
      </c>
      <c r="D257" s="37"/>
      <c r="E257" s="38"/>
      <c r="F257" s="38"/>
      <c r="G257" s="39">
        <f t="shared" si="59"/>
        <v>0</v>
      </c>
      <c r="H257" s="44"/>
      <c r="I257" s="40"/>
      <c r="J257" s="39">
        <f t="shared" si="58"/>
        <v>0</v>
      </c>
      <c r="K257" s="40"/>
      <c r="L257" s="62"/>
    </row>
    <row r="258" spans="1:12" ht="13.5">
      <c r="A258" s="8"/>
      <c r="B258" s="16" t="s">
        <v>526</v>
      </c>
      <c r="C258" s="5" t="s">
        <v>97</v>
      </c>
      <c r="D258" s="37"/>
      <c r="E258" s="38"/>
      <c r="F258" s="38"/>
      <c r="G258" s="39">
        <f t="shared" si="59"/>
        <v>0</v>
      </c>
      <c r="H258" s="44"/>
      <c r="I258" s="40"/>
      <c r="J258" s="39">
        <f t="shared" si="58"/>
        <v>0</v>
      </c>
      <c r="K258" s="40"/>
      <c r="L258" s="62"/>
    </row>
    <row r="259" spans="1:12" ht="13.5">
      <c r="A259" s="8"/>
      <c r="B259" s="16" t="s">
        <v>527</v>
      </c>
      <c r="C259" s="5" t="s">
        <v>98</v>
      </c>
      <c r="D259" s="37"/>
      <c r="E259" s="38"/>
      <c r="F259" s="38"/>
      <c r="G259" s="39">
        <f t="shared" si="59"/>
        <v>0</v>
      </c>
      <c r="H259" s="44"/>
      <c r="I259" s="40"/>
      <c r="J259" s="39">
        <f t="shared" si="58"/>
        <v>0</v>
      </c>
      <c r="K259" s="40"/>
      <c r="L259" s="62"/>
    </row>
    <row r="260" spans="1:12" ht="13.5">
      <c r="A260" s="8"/>
      <c r="B260" s="16" t="s">
        <v>528</v>
      </c>
      <c r="C260" s="5" t="s">
        <v>88</v>
      </c>
      <c r="D260" s="37"/>
      <c r="E260" s="38"/>
      <c r="F260" s="38"/>
      <c r="G260" s="39">
        <f t="shared" si="59"/>
        <v>0</v>
      </c>
      <c r="H260" s="44"/>
      <c r="I260" s="40"/>
      <c r="J260" s="39">
        <f t="shared" si="58"/>
        <v>0</v>
      </c>
      <c r="K260" s="40"/>
      <c r="L260" s="62"/>
    </row>
    <row r="261" spans="1:12" ht="13.5">
      <c r="A261" s="424" t="s">
        <v>529</v>
      </c>
      <c r="B261" s="425"/>
      <c r="C261" s="426"/>
      <c r="D261" s="41">
        <f>SUM(D254:D260)</f>
        <v>0</v>
      </c>
      <c r="E261" s="39">
        <f aca="true" t="shared" si="60" ref="E261:J261">SUM(E254:E260)</f>
        <v>0</v>
      </c>
      <c r="F261" s="39">
        <f t="shared" si="60"/>
        <v>0</v>
      </c>
      <c r="G261" s="41">
        <f t="shared" si="60"/>
        <v>0</v>
      </c>
      <c r="H261" s="41">
        <f t="shared" si="60"/>
        <v>0</v>
      </c>
      <c r="I261" s="41">
        <f t="shared" si="60"/>
        <v>0</v>
      </c>
      <c r="J261" s="41">
        <f t="shared" si="60"/>
        <v>0</v>
      </c>
      <c r="K261" s="41">
        <f>SUM(K254:K260)</f>
        <v>0</v>
      </c>
      <c r="L261" s="62"/>
    </row>
    <row r="262" spans="1:12" ht="13.5">
      <c r="A262" s="95"/>
      <c r="B262" s="96"/>
      <c r="C262" s="96"/>
      <c r="D262" s="96"/>
      <c r="E262" s="96"/>
      <c r="F262" s="96"/>
      <c r="G262" s="96"/>
      <c r="H262" s="42"/>
      <c r="I262" s="42"/>
      <c r="J262" s="42"/>
      <c r="K262" s="43"/>
      <c r="L262" s="62"/>
    </row>
    <row r="263" spans="1:12" s="2" customFormat="1" ht="13.5">
      <c r="A263" s="7">
        <v>4800</v>
      </c>
      <c r="B263" s="15" t="s">
        <v>72</v>
      </c>
      <c r="C263" s="6"/>
      <c r="D263" s="23"/>
      <c r="E263" s="24"/>
      <c r="F263" s="24"/>
      <c r="G263" s="24"/>
      <c r="H263" s="25"/>
      <c r="I263" s="25"/>
      <c r="J263" s="25"/>
      <c r="K263" s="26"/>
      <c r="L263" s="63"/>
    </row>
    <row r="264" spans="1:12" ht="57.75" customHeight="1">
      <c r="A264" s="8"/>
      <c r="B264" s="16" t="s">
        <v>530</v>
      </c>
      <c r="C264" s="5" t="s">
        <v>99</v>
      </c>
      <c r="D264" s="37"/>
      <c r="E264" s="38"/>
      <c r="F264" s="38"/>
      <c r="G264" s="39">
        <f>ROUNDDOWN(D264+(E264*$E$3)+(F264*$F$3),0)</f>
        <v>0</v>
      </c>
      <c r="H264" s="40"/>
      <c r="I264" s="40"/>
      <c r="J264" s="39">
        <f aca="true" t="shared" si="61" ref="J264:J272">G264-H264-I264</f>
        <v>0</v>
      </c>
      <c r="K264" s="40"/>
      <c r="L264" s="21" t="s">
        <v>611</v>
      </c>
    </row>
    <row r="265" spans="1:12" ht="13.5">
      <c r="A265" s="8"/>
      <c r="B265" s="16" t="s">
        <v>531</v>
      </c>
      <c r="C265" s="5" t="s">
        <v>100</v>
      </c>
      <c r="D265" s="66"/>
      <c r="E265" s="67"/>
      <c r="F265" s="67"/>
      <c r="G265" s="39">
        <f>ROUNDDOWN(D265+(E265*$E$3)+(F265*$F$3),0)</f>
        <v>0</v>
      </c>
      <c r="H265" s="44"/>
      <c r="I265" s="39">
        <f>G265</f>
        <v>0</v>
      </c>
      <c r="J265" s="39">
        <f t="shared" si="61"/>
        <v>0</v>
      </c>
      <c r="K265" s="44"/>
      <c r="L265" s="62"/>
    </row>
    <row r="266" spans="1:12" ht="13.5">
      <c r="A266" s="8"/>
      <c r="B266" s="16" t="s">
        <v>532</v>
      </c>
      <c r="C266" s="5" t="s">
        <v>90</v>
      </c>
      <c r="D266" s="37"/>
      <c r="E266" s="38"/>
      <c r="F266" s="38"/>
      <c r="G266" s="39">
        <f aca="true" t="shared" si="62" ref="G266:G272">ROUNDDOWN(D266+(E266*$E$3)+(F266*$F$3),0)</f>
        <v>0</v>
      </c>
      <c r="H266" s="44"/>
      <c r="I266" s="40"/>
      <c r="J266" s="39">
        <f t="shared" si="61"/>
        <v>0</v>
      </c>
      <c r="K266" s="40"/>
      <c r="L266" s="62"/>
    </row>
    <row r="267" spans="1:12" ht="13.5">
      <c r="A267" s="8"/>
      <c r="B267" s="16" t="s">
        <v>533</v>
      </c>
      <c r="C267" s="5" t="s">
        <v>101</v>
      </c>
      <c r="D267" s="37"/>
      <c r="E267" s="38"/>
      <c r="F267" s="38"/>
      <c r="G267" s="39">
        <f t="shared" si="62"/>
        <v>0</v>
      </c>
      <c r="H267" s="44"/>
      <c r="I267" s="40"/>
      <c r="J267" s="39">
        <f t="shared" si="61"/>
        <v>0</v>
      </c>
      <c r="K267" s="40"/>
      <c r="L267" s="62"/>
    </row>
    <row r="268" spans="1:12" ht="13.5">
      <c r="A268" s="8"/>
      <c r="B268" s="16" t="s">
        <v>534</v>
      </c>
      <c r="C268" s="5" t="s">
        <v>102</v>
      </c>
      <c r="D268" s="37"/>
      <c r="E268" s="38"/>
      <c r="F268" s="38"/>
      <c r="G268" s="39">
        <f t="shared" si="62"/>
        <v>0</v>
      </c>
      <c r="H268" s="44"/>
      <c r="I268" s="40"/>
      <c r="J268" s="39">
        <f t="shared" si="61"/>
        <v>0</v>
      </c>
      <c r="K268" s="40"/>
      <c r="L268" s="62"/>
    </row>
    <row r="269" spans="1:12" ht="13.5">
      <c r="A269" s="8"/>
      <c r="B269" s="16" t="s">
        <v>535</v>
      </c>
      <c r="C269" s="5" t="s">
        <v>4</v>
      </c>
      <c r="D269" s="37"/>
      <c r="E269" s="38"/>
      <c r="F269" s="38"/>
      <c r="G269" s="39">
        <f t="shared" si="62"/>
        <v>0</v>
      </c>
      <c r="H269" s="40"/>
      <c r="I269" s="40"/>
      <c r="J269" s="39">
        <f t="shared" si="61"/>
        <v>0</v>
      </c>
      <c r="K269" s="40"/>
      <c r="L269" s="62"/>
    </row>
    <row r="270" spans="1:12" ht="13.5">
      <c r="A270" s="8"/>
      <c r="B270" s="16" t="s">
        <v>536</v>
      </c>
      <c r="C270" s="5" t="s">
        <v>103</v>
      </c>
      <c r="D270" s="37"/>
      <c r="E270" s="38"/>
      <c r="F270" s="38"/>
      <c r="G270" s="39">
        <f t="shared" si="62"/>
        <v>0</v>
      </c>
      <c r="H270" s="44"/>
      <c r="I270" s="40"/>
      <c r="J270" s="39">
        <f t="shared" si="61"/>
        <v>0</v>
      </c>
      <c r="K270" s="40"/>
      <c r="L270" s="62"/>
    </row>
    <row r="271" spans="1:12" ht="13.5">
      <c r="A271" s="8"/>
      <c r="B271" s="16" t="s">
        <v>537</v>
      </c>
      <c r="C271" s="5" t="s">
        <v>295</v>
      </c>
      <c r="D271" s="66"/>
      <c r="E271" s="67"/>
      <c r="F271" s="67"/>
      <c r="G271" s="39">
        <f t="shared" si="62"/>
        <v>0</v>
      </c>
      <c r="H271" s="44"/>
      <c r="I271" s="39">
        <f>G271</f>
        <v>0</v>
      </c>
      <c r="J271" s="39">
        <f t="shared" si="61"/>
        <v>0</v>
      </c>
      <c r="K271" s="44"/>
      <c r="L271" s="62"/>
    </row>
    <row r="272" spans="1:12" ht="13.5">
      <c r="A272" s="8"/>
      <c r="B272" s="16" t="s">
        <v>538</v>
      </c>
      <c r="C272" s="5" t="s">
        <v>104</v>
      </c>
      <c r="D272" s="37"/>
      <c r="E272" s="38"/>
      <c r="F272" s="38"/>
      <c r="G272" s="39">
        <f t="shared" si="62"/>
        <v>0</v>
      </c>
      <c r="H272" s="40"/>
      <c r="I272" s="40"/>
      <c r="J272" s="39">
        <f t="shared" si="61"/>
        <v>0</v>
      </c>
      <c r="K272" s="40"/>
      <c r="L272" s="62"/>
    </row>
    <row r="273" spans="1:12" ht="13.5">
      <c r="A273" s="424" t="s">
        <v>539</v>
      </c>
      <c r="B273" s="425"/>
      <c r="C273" s="426"/>
      <c r="D273" s="41">
        <f>SUM(D264:D272)</f>
        <v>0</v>
      </c>
      <c r="E273" s="39">
        <f aca="true" t="shared" si="63" ref="E273:J273">SUM(E264:E272)</f>
        <v>0</v>
      </c>
      <c r="F273" s="39">
        <f t="shared" si="63"/>
        <v>0</v>
      </c>
      <c r="G273" s="41">
        <f t="shared" si="63"/>
        <v>0</v>
      </c>
      <c r="H273" s="41">
        <f t="shared" si="63"/>
        <v>0</v>
      </c>
      <c r="I273" s="41">
        <f t="shared" si="63"/>
        <v>0</v>
      </c>
      <c r="J273" s="41">
        <f t="shared" si="63"/>
        <v>0</v>
      </c>
      <c r="K273" s="41">
        <f>SUM(K264:K272)</f>
        <v>0</v>
      </c>
      <c r="L273" s="62"/>
    </row>
    <row r="274" spans="1:12" ht="13.5">
      <c r="A274" s="95"/>
      <c r="B274" s="96"/>
      <c r="C274" s="96"/>
      <c r="D274" s="96"/>
      <c r="E274" s="96"/>
      <c r="F274" s="96"/>
      <c r="G274" s="96"/>
      <c r="H274" s="42"/>
      <c r="I274" s="42"/>
      <c r="J274" s="42"/>
      <c r="K274" s="43"/>
      <c r="L274" s="62"/>
    </row>
    <row r="275" spans="1:12" s="2" customFormat="1" ht="13.5">
      <c r="A275" s="7">
        <v>5000</v>
      </c>
      <c r="B275" s="15" t="s">
        <v>73</v>
      </c>
      <c r="C275" s="6"/>
      <c r="D275" s="23"/>
      <c r="E275" s="24"/>
      <c r="F275" s="24"/>
      <c r="G275" s="24"/>
      <c r="H275" s="25"/>
      <c r="I275" s="25"/>
      <c r="J275" s="25"/>
      <c r="K275" s="26"/>
      <c r="L275" s="63"/>
    </row>
    <row r="276" spans="1:12" ht="63.75" customHeight="1">
      <c r="A276" s="8"/>
      <c r="B276" s="16" t="s">
        <v>540</v>
      </c>
      <c r="C276" s="5" t="s">
        <v>99</v>
      </c>
      <c r="D276" s="37"/>
      <c r="E276" s="38"/>
      <c r="F276" s="38"/>
      <c r="G276" s="39">
        <f>ROUNDDOWN(D276+(E276*$E$3)+(F276*$F$3),0)</f>
        <v>0</v>
      </c>
      <c r="H276" s="40"/>
      <c r="I276" s="40"/>
      <c r="J276" s="39">
        <f aca="true" t="shared" si="64" ref="J276:J285">G276-H276-I276</f>
        <v>0</v>
      </c>
      <c r="K276" s="40"/>
      <c r="L276" s="21" t="s">
        <v>611</v>
      </c>
    </row>
    <row r="277" spans="1:12" ht="13.5">
      <c r="A277" s="8"/>
      <c r="B277" s="16" t="s">
        <v>541</v>
      </c>
      <c r="C277" s="5" t="s">
        <v>105</v>
      </c>
      <c r="D277" s="37"/>
      <c r="E277" s="38"/>
      <c r="F277" s="38"/>
      <c r="G277" s="39">
        <f aca="true" t="shared" si="65" ref="G277:G285">ROUNDDOWN(D277+(E277*$E$3)+(F277*$F$3),0)</f>
        <v>0</v>
      </c>
      <c r="H277" s="44"/>
      <c r="I277" s="40"/>
      <c r="J277" s="39">
        <f t="shared" si="64"/>
        <v>0</v>
      </c>
      <c r="K277" s="40"/>
      <c r="L277" s="62"/>
    </row>
    <row r="278" spans="1:12" ht="13.5">
      <c r="A278" s="8"/>
      <c r="B278" s="16" t="s">
        <v>542</v>
      </c>
      <c r="C278" s="5" t="s">
        <v>106</v>
      </c>
      <c r="D278" s="37"/>
      <c r="E278" s="38"/>
      <c r="F278" s="38"/>
      <c r="G278" s="39">
        <f t="shared" si="65"/>
        <v>0</v>
      </c>
      <c r="H278" s="44"/>
      <c r="I278" s="40"/>
      <c r="J278" s="39">
        <f t="shared" si="64"/>
        <v>0</v>
      </c>
      <c r="K278" s="40"/>
      <c r="L278" s="62"/>
    </row>
    <row r="279" spans="1:12" ht="13.5">
      <c r="A279" s="8"/>
      <c r="B279" s="16" t="s">
        <v>543</v>
      </c>
      <c r="C279" s="5" t="s">
        <v>107</v>
      </c>
      <c r="D279" s="37"/>
      <c r="E279" s="38"/>
      <c r="F279" s="38"/>
      <c r="G279" s="39">
        <f t="shared" si="65"/>
        <v>0</v>
      </c>
      <c r="H279" s="44"/>
      <c r="I279" s="40"/>
      <c r="J279" s="39">
        <f t="shared" si="64"/>
        <v>0</v>
      </c>
      <c r="K279" s="40"/>
      <c r="L279" s="62"/>
    </row>
    <row r="280" spans="1:12" ht="13.5">
      <c r="A280" s="8"/>
      <c r="B280" s="16" t="s">
        <v>544</v>
      </c>
      <c r="C280" s="5" t="s">
        <v>108</v>
      </c>
      <c r="D280" s="37"/>
      <c r="E280" s="38"/>
      <c r="F280" s="38"/>
      <c r="G280" s="39">
        <f t="shared" si="65"/>
        <v>0</v>
      </c>
      <c r="H280" s="44"/>
      <c r="I280" s="40"/>
      <c r="J280" s="39">
        <f t="shared" si="64"/>
        <v>0</v>
      </c>
      <c r="K280" s="40"/>
      <c r="L280" s="62"/>
    </row>
    <row r="281" spans="1:12" ht="13.5">
      <c r="A281" s="8"/>
      <c r="B281" s="16" t="s">
        <v>545</v>
      </c>
      <c r="C281" s="5" t="s">
        <v>295</v>
      </c>
      <c r="D281" s="66"/>
      <c r="E281" s="67"/>
      <c r="F281" s="67"/>
      <c r="G281" s="39">
        <f t="shared" si="65"/>
        <v>0</v>
      </c>
      <c r="H281" s="44"/>
      <c r="I281" s="39">
        <f>G281</f>
        <v>0</v>
      </c>
      <c r="J281" s="39">
        <f t="shared" si="64"/>
        <v>0</v>
      </c>
      <c r="K281" s="44"/>
      <c r="L281" s="62"/>
    </row>
    <row r="282" spans="1:12" ht="13.5">
      <c r="A282" s="8"/>
      <c r="B282" s="16" t="s">
        <v>546</v>
      </c>
      <c r="C282" s="5" t="s">
        <v>218</v>
      </c>
      <c r="D282" s="37"/>
      <c r="E282" s="38"/>
      <c r="F282" s="38"/>
      <c r="G282" s="39">
        <f t="shared" si="65"/>
        <v>0</v>
      </c>
      <c r="H282" s="44"/>
      <c r="I282" s="40"/>
      <c r="J282" s="39">
        <f t="shared" si="64"/>
        <v>0</v>
      </c>
      <c r="K282" s="40"/>
      <c r="L282" s="62"/>
    </row>
    <row r="283" spans="1:12" ht="13.5">
      <c r="A283" s="8"/>
      <c r="B283" s="16" t="s">
        <v>547</v>
      </c>
      <c r="C283" s="5" t="s">
        <v>296</v>
      </c>
      <c r="D283" s="37"/>
      <c r="E283" s="38"/>
      <c r="F283" s="38"/>
      <c r="G283" s="39">
        <f t="shared" si="65"/>
        <v>0</v>
      </c>
      <c r="H283" s="44"/>
      <c r="I283" s="40"/>
      <c r="J283" s="39">
        <f t="shared" si="64"/>
        <v>0</v>
      </c>
      <c r="K283" s="40"/>
      <c r="L283" s="62"/>
    </row>
    <row r="284" spans="1:12" ht="13.5">
      <c r="A284" s="8"/>
      <c r="B284" s="16" t="s">
        <v>548</v>
      </c>
      <c r="C284" s="5" t="s">
        <v>219</v>
      </c>
      <c r="D284" s="66"/>
      <c r="E284" s="67"/>
      <c r="F284" s="67"/>
      <c r="G284" s="39">
        <f t="shared" si="65"/>
        <v>0</v>
      </c>
      <c r="H284" s="44"/>
      <c r="I284" s="39">
        <f>G284</f>
        <v>0</v>
      </c>
      <c r="J284" s="39">
        <f t="shared" si="64"/>
        <v>0</v>
      </c>
      <c r="K284" s="44"/>
      <c r="L284" s="62"/>
    </row>
    <row r="285" spans="1:12" ht="13.5">
      <c r="A285" s="8"/>
      <c r="B285" s="16" t="s">
        <v>549</v>
      </c>
      <c r="C285" s="5" t="s">
        <v>220</v>
      </c>
      <c r="D285" s="37"/>
      <c r="E285" s="38"/>
      <c r="F285" s="38"/>
      <c r="G285" s="39">
        <f t="shared" si="65"/>
        <v>0</v>
      </c>
      <c r="H285" s="40"/>
      <c r="I285" s="40"/>
      <c r="J285" s="39">
        <f t="shared" si="64"/>
        <v>0</v>
      </c>
      <c r="K285" s="40"/>
      <c r="L285" s="62"/>
    </row>
    <row r="286" spans="1:12" ht="13.5">
      <c r="A286" s="424" t="s">
        <v>550</v>
      </c>
      <c r="B286" s="425"/>
      <c r="C286" s="426"/>
      <c r="D286" s="41">
        <f>SUM(D276:D285)</f>
        <v>0</v>
      </c>
      <c r="E286" s="39">
        <f aca="true" t="shared" si="66" ref="E286:J286">SUM(E276:E285)</f>
        <v>0</v>
      </c>
      <c r="F286" s="39">
        <f t="shared" si="66"/>
        <v>0</v>
      </c>
      <c r="G286" s="41">
        <f t="shared" si="66"/>
        <v>0</v>
      </c>
      <c r="H286" s="41">
        <f t="shared" si="66"/>
        <v>0</v>
      </c>
      <c r="I286" s="41">
        <f t="shared" si="66"/>
        <v>0</v>
      </c>
      <c r="J286" s="41">
        <f t="shared" si="66"/>
        <v>0</v>
      </c>
      <c r="K286" s="41">
        <f>SUM(K276:K285)</f>
        <v>0</v>
      </c>
      <c r="L286" s="62"/>
    </row>
    <row r="287" spans="1:12" ht="13.5">
      <c r="A287" s="95"/>
      <c r="B287" s="96"/>
      <c r="C287" s="96"/>
      <c r="D287" s="96"/>
      <c r="E287" s="96"/>
      <c r="F287" s="96"/>
      <c r="G287" s="96"/>
      <c r="H287" s="42"/>
      <c r="I287" s="42"/>
      <c r="J287" s="42"/>
      <c r="K287" s="43"/>
      <c r="L287" s="62"/>
    </row>
    <row r="288" spans="1:12" s="2" customFormat="1" ht="13.5">
      <c r="A288" s="7">
        <v>5200</v>
      </c>
      <c r="B288" s="15" t="s">
        <v>74</v>
      </c>
      <c r="C288" s="6"/>
      <c r="D288" s="23"/>
      <c r="E288" s="24"/>
      <c r="F288" s="24"/>
      <c r="G288" s="24"/>
      <c r="H288" s="25"/>
      <c r="I288" s="25"/>
      <c r="J288" s="25"/>
      <c r="K288" s="26"/>
      <c r="L288" s="63"/>
    </row>
    <row r="289" spans="1:12" ht="13.5">
      <c r="A289" s="8"/>
      <c r="B289" s="16" t="s">
        <v>551</v>
      </c>
      <c r="C289" s="5" t="s">
        <v>221</v>
      </c>
      <c r="D289" s="37"/>
      <c r="E289" s="38"/>
      <c r="F289" s="38"/>
      <c r="G289" s="39">
        <f>ROUNDDOWN(D289+(E289*$E$3)+(F289*$F$3),0)</f>
        <v>0</v>
      </c>
      <c r="H289" s="44"/>
      <c r="I289" s="40"/>
      <c r="J289" s="39">
        <f>G289-H289-I289</f>
        <v>0</v>
      </c>
      <c r="K289" s="40"/>
      <c r="L289" s="62"/>
    </row>
    <row r="290" spans="1:12" ht="13.5">
      <c r="A290" s="8"/>
      <c r="B290" s="16" t="s">
        <v>552</v>
      </c>
      <c r="C290" s="5" t="s">
        <v>222</v>
      </c>
      <c r="D290" s="37"/>
      <c r="E290" s="38"/>
      <c r="F290" s="38"/>
      <c r="G290" s="39">
        <f>ROUNDDOWN(D290+(E290*$E$3)+(F290*$F$3),0)</f>
        <v>0</v>
      </c>
      <c r="H290" s="44"/>
      <c r="I290" s="40"/>
      <c r="J290" s="39">
        <f>G290-H290-I290</f>
        <v>0</v>
      </c>
      <c r="K290" s="40"/>
      <c r="L290" s="62"/>
    </row>
    <row r="291" spans="1:12" ht="13.5">
      <c r="A291" s="8"/>
      <c r="B291" s="16" t="s">
        <v>553</v>
      </c>
      <c r="C291" s="5" t="s">
        <v>223</v>
      </c>
      <c r="D291" s="37"/>
      <c r="E291" s="38"/>
      <c r="F291" s="38"/>
      <c r="G291" s="39">
        <f>ROUNDDOWN(D291+(E291*$E$3)+(F291*$F$3),0)</f>
        <v>0</v>
      </c>
      <c r="H291" s="44"/>
      <c r="I291" s="40"/>
      <c r="J291" s="39">
        <f>G291-H291-I291</f>
        <v>0</v>
      </c>
      <c r="K291" s="40"/>
      <c r="L291" s="62"/>
    </row>
    <row r="292" spans="1:12" ht="13.5">
      <c r="A292" s="8"/>
      <c r="B292" s="16" t="s">
        <v>554</v>
      </c>
      <c r="C292" s="5" t="s">
        <v>101</v>
      </c>
      <c r="D292" s="37"/>
      <c r="E292" s="38"/>
      <c r="F292" s="38"/>
      <c r="G292" s="39">
        <f>ROUNDDOWN(D292+(E292*$E$3)+(F292*$F$3),0)</f>
        <v>0</v>
      </c>
      <c r="H292" s="44"/>
      <c r="I292" s="40"/>
      <c r="J292" s="39">
        <f>G292-H292-I292</f>
        <v>0</v>
      </c>
      <c r="K292" s="40"/>
      <c r="L292" s="62"/>
    </row>
    <row r="293" spans="1:12" ht="13.5">
      <c r="A293" s="8"/>
      <c r="B293" s="16" t="s">
        <v>555</v>
      </c>
      <c r="C293" s="5" t="s">
        <v>224</v>
      </c>
      <c r="D293" s="66"/>
      <c r="E293" s="67"/>
      <c r="F293" s="67"/>
      <c r="G293" s="39">
        <f>ROUNDDOWN(D293+(E293*$E$3)+(F293*$F$3),0)</f>
        <v>0</v>
      </c>
      <c r="H293" s="44"/>
      <c r="I293" s="39">
        <f>G293</f>
        <v>0</v>
      </c>
      <c r="J293" s="39">
        <f>G293-H293-I293</f>
        <v>0</v>
      </c>
      <c r="K293" s="44"/>
      <c r="L293" s="62"/>
    </row>
    <row r="294" spans="1:12" ht="13.5">
      <c r="A294" s="424" t="s">
        <v>400</v>
      </c>
      <c r="B294" s="425"/>
      <c r="C294" s="426"/>
      <c r="D294" s="41">
        <f>SUM(D289:D293)</f>
        <v>0</v>
      </c>
      <c r="E294" s="39">
        <f aca="true" t="shared" si="67" ref="E294:J294">SUM(E289:E293)</f>
        <v>0</v>
      </c>
      <c r="F294" s="39">
        <f t="shared" si="67"/>
        <v>0</v>
      </c>
      <c r="G294" s="41">
        <f t="shared" si="67"/>
        <v>0</v>
      </c>
      <c r="H294" s="41">
        <f t="shared" si="67"/>
        <v>0</v>
      </c>
      <c r="I294" s="41">
        <f t="shared" si="67"/>
        <v>0</v>
      </c>
      <c r="J294" s="41">
        <f t="shared" si="67"/>
        <v>0</v>
      </c>
      <c r="K294" s="41">
        <f>SUM(K289:K293)</f>
        <v>0</v>
      </c>
      <c r="L294" s="62"/>
    </row>
    <row r="295" spans="1:12" ht="13.5">
      <c r="A295" s="95"/>
      <c r="B295" s="96"/>
      <c r="C295" s="96"/>
      <c r="D295" s="96"/>
      <c r="E295" s="96"/>
      <c r="F295" s="96"/>
      <c r="G295" s="96"/>
      <c r="H295" s="42"/>
      <c r="I295" s="42"/>
      <c r="J295" s="42"/>
      <c r="K295" s="43"/>
      <c r="L295" s="62"/>
    </row>
    <row r="296" spans="1:12" s="2" customFormat="1" ht="13.5">
      <c r="A296" s="7">
        <v>5500</v>
      </c>
      <c r="B296" s="15" t="s">
        <v>75</v>
      </c>
      <c r="C296" s="6"/>
      <c r="D296" s="23"/>
      <c r="E296" s="24"/>
      <c r="F296" s="24"/>
      <c r="G296" s="24"/>
      <c r="H296" s="25"/>
      <c r="I296" s="25"/>
      <c r="J296" s="25"/>
      <c r="K296" s="26"/>
      <c r="L296" s="63"/>
    </row>
    <row r="297" spans="1:12" ht="13.5">
      <c r="A297" s="8"/>
      <c r="B297" s="16" t="s">
        <v>401</v>
      </c>
      <c r="C297" s="5" t="s">
        <v>402</v>
      </c>
      <c r="D297" s="37"/>
      <c r="E297" s="38"/>
      <c r="F297" s="38"/>
      <c r="G297" s="39">
        <f>ROUNDDOWN(D297+(E297*$E$3)+(F297*$F$3),0)</f>
        <v>0</v>
      </c>
      <c r="H297" s="44"/>
      <c r="I297" s="40"/>
      <c r="J297" s="39">
        <f aca="true" t="shared" si="68" ref="J297:J303">G297-H297-I297</f>
        <v>0</v>
      </c>
      <c r="K297" s="40"/>
      <c r="L297" s="62"/>
    </row>
    <row r="298" spans="1:12" ht="13.5">
      <c r="A298" s="8"/>
      <c r="B298" s="16" t="s">
        <v>403</v>
      </c>
      <c r="C298" s="5" t="s">
        <v>225</v>
      </c>
      <c r="D298" s="37"/>
      <c r="E298" s="38"/>
      <c r="F298" s="38"/>
      <c r="G298" s="39">
        <f aca="true" t="shared" si="69" ref="G298:G303">ROUNDDOWN(D298+(E298*$E$3)+(F298*$F$3),0)</f>
        <v>0</v>
      </c>
      <c r="H298" s="44"/>
      <c r="I298" s="40"/>
      <c r="J298" s="39">
        <f t="shared" si="68"/>
        <v>0</v>
      </c>
      <c r="K298" s="40"/>
      <c r="L298" s="62"/>
    </row>
    <row r="299" spans="1:12" ht="13.5">
      <c r="A299" s="8"/>
      <c r="B299" s="16" t="s">
        <v>404</v>
      </c>
      <c r="C299" s="5" t="s">
        <v>226</v>
      </c>
      <c r="D299" s="37"/>
      <c r="E299" s="38"/>
      <c r="F299" s="38"/>
      <c r="G299" s="39">
        <f t="shared" si="69"/>
        <v>0</v>
      </c>
      <c r="H299" s="44"/>
      <c r="I299" s="40"/>
      <c r="J299" s="39">
        <f t="shared" si="68"/>
        <v>0</v>
      </c>
      <c r="K299" s="40"/>
      <c r="L299" s="62"/>
    </row>
    <row r="300" spans="1:12" ht="13.5">
      <c r="A300" s="8"/>
      <c r="B300" s="16" t="s">
        <v>405</v>
      </c>
      <c r="C300" s="5" t="s">
        <v>227</v>
      </c>
      <c r="D300" s="37"/>
      <c r="E300" s="38"/>
      <c r="F300" s="38"/>
      <c r="G300" s="39">
        <f t="shared" si="69"/>
        <v>0</v>
      </c>
      <c r="H300" s="44"/>
      <c r="I300" s="40"/>
      <c r="J300" s="39">
        <f t="shared" si="68"/>
        <v>0</v>
      </c>
      <c r="K300" s="40"/>
      <c r="L300" s="62"/>
    </row>
    <row r="301" spans="1:12" ht="13.5">
      <c r="A301" s="8"/>
      <c r="B301" s="16" t="s">
        <v>406</v>
      </c>
      <c r="C301" s="5" t="s">
        <v>228</v>
      </c>
      <c r="D301" s="37"/>
      <c r="E301" s="38"/>
      <c r="F301" s="38"/>
      <c r="G301" s="39">
        <f t="shared" si="69"/>
        <v>0</v>
      </c>
      <c r="H301" s="44"/>
      <c r="I301" s="40"/>
      <c r="J301" s="39">
        <f t="shared" si="68"/>
        <v>0</v>
      </c>
      <c r="K301" s="40"/>
      <c r="L301" s="62"/>
    </row>
    <row r="302" spans="1:12" ht="13.5">
      <c r="A302" s="8"/>
      <c r="B302" s="16" t="s">
        <v>407</v>
      </c>
      <c r="C302" s="5" t="s">
        <v>229</v>
      </c>
      <c r="D302" s="37"/>
      <c r="E302" s="38"/>
      <c r="F302" s="38"/>
      <c r="G302" s="39">
        <f t="shared" si="69"/>
        <v>0</v>
      </c>
      <c r="H302" s="44"/>
      <c r="I302" s="40"/>
      <c r="J302" s="39">
        <f t="shared" si="68"/>
        <v>0</v>
      </c>
      <c r="K302" s="40"/>
      <c r="L302" s="62"/>
    </row>
    <row r="303" spans="1:12" ht="13.5">
      <c r="A303" s="8"/>
      <c r="B303" s="16" t="s">
        <v>408</v>
      </c>
      <c r="C303" s="5" t="s">
        <v>230</v>
      </c>
      <c r="D303" s="37"/>
      <c r="E303" s="38"/>
      <c r="F303" s="38"/>
      <c r="G303" s="39">
        <f t="shared" si="69"/>
        <v>0</v>
      </c>
      <c r="H303" s="44"/>
      <c r="I303" s="40"/>
      <c r="J303" s="39">
        <f t="shared" si="68"/>
        <v>0</v>
      </c>
      <c r="K303" s="40"/>
      <c r="L303" s="62"/>
    </row>
    <row r="304" spans="1:12" ht="13.5">
      <c r="A304" s="424" t="s">
        <v>409</v>
      </c>
      <c r="B304" s="425"/>
      <c r="C304" s="426"/>
      <c r="D304" s="41">
        <f>SUM(D297:D303)</f>
        <v>0</v>
      </c>
      <c r="E304" s="39">
        <f aca="true" t="shared" si="70" ref="E304:J304">SUM(E297:E303)</f>
        <v>0</v>
      </c>
      <c r="F304" s="39">
        <f t="shared" si="70"/>
        <v>0</v>
      </c>
      <c r="G304" s="41">
        <f t="shared" si="70"/>
        <v>0</v>
      </c>
      <c r="H304" s="41">
        <f t="shared" si="70"/>
        <v>0</v>
      </c>
      <c r="I304" s="41">
        <f t="shared" si="70"/>
        <v>0</v>
      </c>
      <c r="J304" s="41">
        <f t="shared" si="70"/>
        <v>0</v>
      </c>
      <c r="K304" s="41">
        <f>SUM(K297:K303)</f>
        <v>0</v>
      </c>
      <c r="L304" s="62"/>
    </row>
    <row r="305" spans="1:12" ht="14.25" thickBot="1">
      <c r="A305" s="151"/>
      <c r="B305" s="152"/>
      <c r="C305" s="152"/>
      <c r="D305" s="152"/>
      <c r="E305" s="152"/>
      <c r="F305" s="152"/>
      <c r="G305" s="152"/>
      <c r="H305" s="131"/>
      <c r="I305" s="131"/>
      <c r="J305" s="131"/>
      <c r="K305" s="126"/>
      <c r="L305" s="62"/>
    </row>
    <row r="306" spans="1:12" s="2" customFormat="1" ht="15" thickBot="1" thickTop="1">
      <c r="A306" s="133" t="s">
        <v>596</v>
      </c>
      <c r="B306" s="18"/>
      <c r="C306" s="10"/>
      <c r="D306" s="49">
        <f aca="true" t="shared" si="71" ref="D306:I306">D66+D78+D87+D96+D104+D118+D128+D138+D147+D156+D163+D174+D185+D196+D203+D212+D236+D251+D261+D273+D286+D294+D304</f>
        <v>0</v>
      </c>
      <c r="E306" s="50">
        <f t="shared" si="71"/>
        <v>0</v>
      </c>
      <c r="F306" s="50">
        <f t="shared" si="71"/>
        <v>0</v>
      </c>
      <c r="G306" s="49">
        <f t="shared" si="71"/>
        <v>0</v>
      </c>
      <c r="H306" s="49">
        <f t="shared" si="71"/>
        <v>0</v>
      </c>
      <c r="I306" s="49">
        <f t="shared" si="71"/>
        <v>0</v>
      </c>
      <c r="J306" s="49">
        <f>G306-H306-I306</f>
        <v>0</v>
      </c>
      <c r="K306" s="134">
        <f>K66+K78+K87+K96+K104+K118+K128+K138+K147+K156+K163+K174+K185+K196+K203+K212+K236+K251+K261+K273+K286+K294+K304</f>
        <v>0</v>
      </c>
      <c r="L306" s="122"/>
    </row>
    <row r="307" spans="1:12" ht="14.25" thickTop="1">
      <c r="A307" s="149"/>
      <c r="B307" s="150"/>
      <c r="C307" s="150"/>
      <c r="D307" s="150"/>
      <c r="E307" s="150"/>
      <c r="F307" s="150"/>
      <c r="G307" s="150"/>
      <c r="H307" s="132"/>
      <c r="I307" s="132"/>
      <c r="J307" s="132"/>
      <c r="K307" s="127"/>
      <c r="L307" s="62"/>
    </row>
    <row r="308" spans="1:12" s="2" customFormat="1" ht="13.5">
      <c r="A308" s="7">
        <v>6000</v>
      </c>
      <c r="B308" s="15" t="s">
        <v>77</v>
      </c>
      <c r="C308" s="6"/>
      <c r="D308" s="23"/>
      <c r="E308" s="24"/>
      <c r="F308" s="24"/>
      <c r="G308" s="24"/>
      <c r="H308" s="25"/>
      <c r="I308" s="25"/>
      <c r="J308" s="25"/>
      <c r="K308" s="26"/>
      <c r="L308" s="63"/>
    </row>
    <row r="309" spans="1:12" ht="13.5">
      <c r="A309" s="8"/>
      <c r="B309" s="16" t="s">
        <v>410</v>
      </c>
      <c r="C309" s="5" t="s">
        <v>231</v>
      </c>
      <c r="D309" s="37"/>
      <c r="E309" s="38"/>
      <c r="F309" s="38"/>
      <c r="G309" s="39">
        <f>ROUNDDOWN(D309+(E309*$E$3)+(F309*$F$3),0)</f>
        <v>0</v>
      </c>
      <c r="H309" s="44"/>
      <c r="I309" s="40"/>
      <c r="J309" s="39">
        <f aca="true" t="shared" si="72" ref="J309:J316">G309-H309-I309</f>
        <v>0</v>
      </c>
      <c r="K309" s="40"/>
      <c r="L309" s="62"/>
    </row>
    <row r="310" spans="1:12" ht="13.5">
      <c r="A310" s="8"/>
      <c r="B310" s="16" t="s">
        <v>411</v>
      </c>
      <c r="C310" s="5" t="s">
        <v>232</v>
      </c>
      <c r="D310" s="37"/>
      <c r="E310" s="38"/>
      <c r="F310" s="38"/>
      <c r="G310" s="39">
        <f aca="true" t="shared" si="73" ref="G310:G316">ROUNDDOWN(D310+(E310*$E$3)+(F310*$F$3),0)</f>
        <v>0</v>
      </c>
      <c r="H310" s="44"/>
      <c r="I310" s="40"/>
      <c r="J310" s="39">
        <f t="shared" si="72"/>
        <v>0</v>
      </c>
      <c r="K310" s="40"/>
      <c r="L310" s="62"/>
    </row>
    <row r="311" spans="1:12" ht="13.5">
      <c r="A311" s="8"/>
      <c r="B311" s="16" t="s">
        <v>412</v>
      </c>
      <c r="C311" s="5" t="s">
        <v>233</v>
      </c>
      <c r="D311" s="37"/>
      <c r="E311" s="38"/>
      <c r="F311" s="38"/>
      <c r="G311" s="39">
        <f t="shared" si="73"/>
        <v>0</v>
      </c>
      <c r="H311" s="44"/>
      <c r="I311" s="40"/>
      <c r="J311" s="39">
        <f t="shared" si="72"/>
        <v>0</v>
      </c>
      <c r="K311" s="40"/>
      <c r="L311" s="62"/>
    </row>
    <row r="312" spans="1:12" ht="13.5">
      <c r="A312" s="8"/>
      <c r="B312" s="16" t="s">
        <v>413</v>
      </c>
      <c r="C312" s="5" t="s">
        <v>234</v>
      </c>
      <c r="D312" s="37"/>
      <c r="E312" s="38"/>
      <c r="F312" s="38"/>
      <c r="G312" s="39">
        <f t="shared" si="73"/>
        <v>0</v>
      </c>
      <c r="H312" s="44"/>
      <c r="I312" s="40"/>
      <c r="J312" s="39">
        <f t="shared" si="72"/>
        <v>0</v>
      </c>
      <c r="K312" s="40"/>
      <c r="L312" s="62"/>
    </row>
    <row r="313" spans="1:12" ht="13.5">
      <c r="A313" s="8"/>
      <c r="B313" s="16" t="s">
        <v>414</v>
      </c>
      <c r="C313" s="5" t="s">
        <v>235</v>
      </c>
      <c r="D313" s="37"/>
      <c r="E313" s="38"/>
      <c r="F313" s="38"/>
      <c r="G313" s="39">
        <f t="shared" si="73"/>
        <v>0</v>
      </c>
      <c r="H313" s="44"/>
      <c r="I313" s="40"/>
      <c r="J313" s="39">
        <f t="shared" si="72"/>
        <v>0</v>
      </c>
      <c r="K313" s="40"/>
      <c r="L313" s="62"/>
    </row>
    <row r="314" spans="1:12" ht="13.5">
      <c r="A314" s="8"/>
      <c r="B314" s="16" t="s">
        <v>415</v>
      </c>
      <c r="C314" s="5" t="s">
        <v>236</v>
      </c>
      <c r="D314" s="37"/>
      <c r="E314" s="38"/>
      <c r="F314" s="38"/>
      <c r="G314" s="39">
        <f t="shared" si="73"/>
        <v>0</v>
      </c>
      <c r="H314" s="44"/>
      <c r="I314" s="40"/>
      <c r="J314" s="39">
        <f t="shared" si="72"/>
        <v>0</v>
      </c>
      <c r="K314" s="40"/>
      <c r="L314" s="62"/>
    </row>
    <row r="315" spans="1:12" ht="42">
      <c r="A315" s="8"/>
      <c r="B315" s="16" t="s">
        <v>416</v>
      </c>
      <c r="C315" s="5" t="s">
        <v>204</v>
      </c>
      <c r="D315" s="37"/>
      <c r="E315" s="38"/>
      <c r="F315" s="38"/>
      <c r="G315" s="39">
        <f t="shared" si="73"/>
        <v>0</v>
      </c>
      <c r="H315" s="40"/>
      <c r="I315" s="40"/>
      <c r="J315" s="39">
        <f t="shared" si="72"/>
        <v>0</v>
      </c>
      <c r="K315" s="40"/>
      <c r="L315" s="21" t="s">
        <v>611</v>
      </c>
    </row>
    <row r="316" spans="1:12" ht="13.5">
      <c r="A316" s="8"/>
      <c r="B316" s="16" t="s">
        <v>417</v>
      </c>
      <c r="C316" s="5" t="s">
        <v>297</v>
      </c>
      <c r="D316" s="37"/>
      <c r="E316" s="38"/>
      <c r="F316" s="38"/>
      <c r="G316" s="39">
        <f t="shared" si="73"/>
        <v>0</v>
      </c>
      <c r="H316" s="40"/>
      <c r="I316" s="40"/>
      <c r="J316" s="39">
        <f t="shared" si="72"/>
        <v>0</v>
      </c>
      <c r="K316" s="40"/>
      <c r="L316" s="62"/>
    </row>
    <row r="317" spans="1:12" ht="13.5">
      <c r="A317" s="424" t="s">
        <v>418</v>
      </c>
      <c r="B317" s="431"/>
      <c r="C317" s="432"/>
      <c r="D317" s="41">
        <f>SUM(D309:D316)</f>
        <v>0</v>
      </c>
      <c r="E317" s="39">
        <f aca="true" t="shared" si="74" ref="E317:J317">SUM(E309:E316)</f>
        <v>0</v>
      </c>
      <c r="F317" s="39">
        <f t="shared" si="74"/>
        <v>0</v>
      </c>
      <c r="G317" s="41">
        <f t="shared" si="74"/>
        <v>0</v>
      </c>
      <c r="H317" s="41">
        <f t="shared" si="74"/>
        <v>0</v>
      </c>
      <c r="I317" s="41">
        <f t="shared" si="74"/>
        <v>0</v>
      </c>
      <c r="J317" s="41">
        <f t="shared" si="74"/>
        <v>0</v>
      </c>
      <c r="K317" s="41">
        <f>SUM(K309:K316)</f>
        <v>0</v>
      </c>
      <c r="L317" s="62"/>
    </row>
    <row r="318" spans="1:12" ht="13.5">
      <c r="A318" s="95"/>
      <c r="B318" s="96"/>
      <c r="C318" s="96"/>
      <c r="D318" s="96"/>
      <c r="E318" s="96"/>
      <c r="F318" s="96"/>
      <c r="G318" s="96"/>
      <c r="H318" s="42"/>
      <c r="I318" s="42"/>
      <c r="J318" s="42"/>
      <c r="K318" s="43"/>
      <c r="L318" s="62"/>
    </row>
    <row r="319" spans="1:12" s="2" customFormat="1" ht="13.5">
      <c r="A319" s="7">
        <v>6200</v>
      </c>
      <c r="B319" s="15" t="s">
        <v>78</v>
      </c>
      <c r="C319" s="6"/>
      <c r="D319" s="23"/>
      <c r="E319" s="24"/>
      <c r="F319" s="24"/>
      <c r="G319" s="24"/>
      <c r="H319" s="25"/>
      <c r="I319" s="25"/>
      <c r="J319" s="25"/>
      <c r="K319" s="26"/>
      <c r="L319" s="63"/>
    </row>
    <row r="320" spans="1:12" ht="13.5">
      <c r="A320" s="8"/>
      <c r="B320" s="16" t="s">
        <v>419</v>
      </c>
      <c r="C320" s="5" t="s">
        <v>237</v>
      </c>
      <c r="D320" s="37"/>
      <c r="E320" s="38"/>
      <c r="F320" s="38"/>
      <c r="G320" s="39">
        <f>ROUNDDOWN(D320+(E320*$E$3)+(F320*$F$3),0)</f>
        <v>0</v>
      </c>
      <c r="H320" s="44"/>
      <c r="I320" s="40"/>
      <c r="J320" s="39">
        <f aca="true" t="shared" si="75" ref="J320:J330">G320-H320-I320</f>
        <v>0</v>
      </c>
      <c r="K320" s="40"/>
      <c r="L320" s="62"/>
    </row>
    <row r="321" spans="1:12" ht="13.5">
      <c r="A321" s="8"/>
      <c r="B321" s="16" t="s">
        <v>420</v>
      </c>
      <c r="C321" s="5" t="s">
        <v>238</v>
      </c>
      <c r="D321" s="37"/>
      <c r="E321" s="38"/>
      <c r="F321" s="38"/>
      <c r="G321" s="39">
        <f aca="true" t="shared" si="76" ref="G321:G330">ROUNDDOWN(D321+(E321*$E$3)+(F321*$F$3),0)</f>
        <v>0</v>
      </c>
      <c r="H321" s="44"/>
      <c r="I321" s="40"/>
      <c r="J321" s="39">
        <f t="shared" si="75"/>
        <v>0</v>
      </c>
      <c r="K321" s="40"/>
      <c r="L321" s="62"/>
    </row>
    <row r="322" spans="1:12" ht="13.5">
      <c r="A322" s="8"/>
      <c r="B322" s="16" t="s">
        <v>421</v>
      </c>
      <c r="C322" s="5" t="s">
        <v>239</v>
      </c>
      <c r="D322" s="37"/>
      <c r="E322" s="38"/>
      <c r="F322" s="38"/>
      <c r="G322" s="39">
        <f t="shared" si="76"/>
        <v>0</v>
      </c>
      <c r="H322" s="44"/>
      <c r="I322" s="40"/>
      <c r="J322" s="39">
        <f t="shared" si="75"/>
        <v>0</v>
      </c>
      <c r="K322" s="40"/>
      <c r="L322" s="62"/>
    </row>
    <row r="323" spans="1:12" ht="13.5">
      <c r="A323" s="8"/>
      <c r="B323" s="16" t="s">
        <v>422</v>
      </c>
      <c r="C323" s="5" t="s">
        <v>423</v>
      </c>
      <c r="D323" s="37"/>
      <c r="E323" s="38"/>
      <c r="F323" s="38"/>
      <c r="G323" s="39">
        <f t="shared" si="76"/>
        <v>0</v>
      </c>
      <c r="H323" s="44"/>
      <c r="I323" s="40"/>
      <c r="J323" s="39">
        <f t="shared" si="75"/>
        <v>0</v>
      </c>
      <c r="K323" s="40"/>
      <c r="L323" s="62"/>
    </row>
    <row r="324" spans="1:12" ht="13.5">
      <c r="A324" s="8"/>
      <c r="B324" s="16" t="s">
        <v>424</v>
      </c>
      <c r="C324" s="5" t="s">
        <v>425</v>
      </c>
      <c r="D324" s="37"/>
      <c r="E324" s="38"/>
      <c r="F324" s="38"/>
      <c r="G324" s="39">
        <f t="shared" si="76"/>
        <v>0</v>
      </c>
      <c r="H324" s="44"/>
      <c r="I324" s="40"/>
      <c r="J324" s="39">
        <f t="shared" si="75"/>
        <v>0</v>
      </c>
      <c r="K324" s="40"/>
      <c r="L324" s="62"/>
    </row>
    <row r="325" spans="1:12" ht="13.5">
      <c r="A325" s="8"/>
      <c r="B325" s="16" t="s">
        <v>426</v>
      </c>
      <c r="C325" s="5" t="s">
        <v>240</v>
      </c>
      <c r="D325" s="37"/>
      <c r="E325" s="38"/>
      <c r="F325" s="38"/>
      <c r="G325" s="39">
        <f t="shared" si="76"/>
        <v>0</v>
      </c>
      <c r="H325" s="44"/>
      <c r="I325" s="40"/>
      <c r="J325" s="39">
        <f t="shared" si="75"/>
        <v>0</v>
      </c>
      <c r="K325" s="40"/>
      <c r="L325" s="62"/>
    </row>
    <row r="326" spans="1:12" ht="13.5">
      <c r="A326" s="8"/>
      <c r="B326" s="16" t="s">
        <v>427</v>
      </c>
      <c r="C326" s="5" t="s">
        <v>428</v>
      </c>
      <c r="D326" s="37"/>
      <c r="E326" s="38"/>
      <c r="F326" s="38"/>
      <c r="G326" s="39">
        <f t="shared" si="76"/>
        <v>0</v>
      </c>
      <c r="H326" s="44"/>
      <c r="I326" s="40"/>
      <c r="J326" s="39">
        <f t="shared" si="75"/>
        <v>0</v>
      </c>
      <c r="K326" s="40"/>
      <c r="L326" s="62"/>
    </row>
    <row r="327" spans="1:12" ht="13.5">
      <c r="A327" s="8"/>
      <c r="B327" s="16" t="s">
        <v>429</v>
      </c>
      <c r="C327" s="5" t="s">
        <v>241</v>
      </c>
      <c r="D327" s="37"/>
      <c r="E327" s="38"/>
      <c r="F327" s="38"/>
      <c r="G327" s="39">
        <f t="shared" si="76"/>
        <v>0</v>
      </c>
      <c r="H327" s="44"/>
      <c r="I327" s="40"/>
      <c r="J327" s="39">
        <f t="shared" si="75"/>
        <v>0</v>
      </c>
      <c r="K327" s="40"/>
      <c r="L327" s="62"/>
    </row>
    <row r="328" spans="1:12" ht="13.5">
      <c r="A328" s="8"/>
      <c r="B328" s="16" t="s">
        <v>430</v>
      </c>
      <c r="C328" s="5" t="s">
        <v>242</v>
      </c>
      <c r="D328" s="37"/>
      <c r="E328" s="38"/>
      <c r="F328" s="38"/>
      <c r="G328" s="39">
        <f t="shared" si="76"/>
        <v>0</v>
      </c>
      <c r="H328" s="44"/>
      <c r="I328" s="40"/>
      <c r="J328" s="39">
        <f t="shared" si="75"/>
        <v>0</v>
      </c>
      <c r="K328" s="40"/>
      <c r="L328" s="62"/>
    </row>
    <row r="329" spans="1:12" ht="42">
      <c r="A329" s="8"/>
      <c r="B329" s="16" t="s">
        <v>431</v>
      </c>
      <c r="C329" s="5" t="s">
        <v>205</v>
      </c>
      <c r="D329" s="37"/>
      <c r="E329" s="38"/>
      <c r="F329" s="38"/>
      <c r="G329" s="39">
        <f t="shared" si="76"/>
        <v>0</v>
      </c>
      <c r="H329" s="40"/>
      <c r="I329" s="40"/>
      <c r="J329" s="39">
        <f t="shared" si="75"/>
        <v>0</v>
      </c>
      <c r="K329" s="40"/>
      <c r="L329" s="21" t="s">
        <v>611</v>
      </c>
    </row>
    <row r="330" spans="1:12" ht="13.5">
      <c r="A330" s="8"/>
      <c r="B330" s="16" t="s">
        <v>432</v>
      </c>
      <c r="C330" s="5" t="s">
        <v>298</v>
      </c>
      <c r="D330" s="37"/>
      <c r="E330" s="38"/>
      <c r="F330" s="38"/>
      <c r="G330" s="39">
        <f t="shared" si="76"/>
        <v>0</v>
      </c>
      <c r="H330" s="40"/>
      <c r="I330" s="40"/>
      <c r="J330" s="39">
        <f t="shared" si="75"/>
        <v>0</v>
      </c>
      <c r="K330" s="40"/>
      <c r="L330" s="62"/>
    </row>
    <row r="331" spans="1:12" ht="13.5">
      <c r="A331" s="424" t="s">
        <v>433</v>
      </c>
      <c r="B331" s="425"/>
      <c r="C331" s="426"/>
      <c r="D331" s="41">
        <f>SUM(D320:D330)</f>
        <v>0</v>
      </c>
      <c r="E331" s="39">
        <f aca="true" t="shared" si="77" ref="E331:J331">SUM(E320:E330)</f>
        <v>0</v>
      </c>
      <c r="F331" s="39">
        <f t="shared" si="77"/>
        <v>0</v>
      </c>
      <c r="G331" s="41">
        <f t="shared" si="77"/>
        <v>0</v>
      </c>
      <c r="H331" s="41">
        <f t="shared" si="77"/>
        <v>0</v>
      </c>
      <c r="I331" s="41">
        <f t="shared" si="77"/>
        <v>0</v>
      </c>
      <c r="J331" s="41">
        <f t="shared" si="77"/>
        <v>0</v>
      </c>
      <c r="K331" s="41">
        <f>SUM(K320:K330)</f>
        <v>0</v>
      </c>
      <c r="L331" s="62"/>
    </row>
    <row r="332" spans="1:12" ht="13.5">
      <c r="A332" s="95"/>
      <c r="B332" s="96"/>
      <c r="C332" s="96"/>
      <c r="D332" s="96"/>
      <c r="E332" s="96"/>
      <c r="F332" s="96"/>
      <c r="G332" s="96"/>
      <c r="H332" s="42"/>
      <c r="I332" s="42"/>
      <c r="J332" s="42"/>
      <c r="K332" s="43"/>
      <c r="L332" s="62"/>
    </row>
    <row r="333" spans="1:12" s="2" customFormat="1" ht="13.5">
      <c r="A333" s="7">
        <v>6400</v>
      </c>
      <c r="B333" s="15" t="s">
        <v>79</v>
      </c>
      <c r="C333" s="6"/>
      <c r="D333" s="23"/>
      <c r="E333" s="24"/>
      <c r="F333" s="24"/>
      <c r="G333" s="24"/>
      <c r="H333" s="25"/>
      <c r="I333" s="25"/>
      <c r="J333" s="25"/>
      <c r="K333" s="26"/>
      <c r="L333" s="63"/>
    </row>
    <row r="334" spans="1:12" ht="13.5">
      <c r="A334" s="8"/>
      <c r="B334" s="16" t="s">
        <v>434</v>
      </c>
      <c r="C334" s="5" t="s">
        <v>243</v>
      </c>
      <c r="D334" s="37"/>
      <c r="E334" s="38"/>
      <c r="F334" s="38"/>
      <c r="G334" s="39">
        <f>ROUNDDOWN(D334+(E334*$E$3)+(F334*$F$3),0)</f>
        <v>0</v>
      </c>
      <c r="H334" s="44"/>
      <c r="I334" s="40"/>
      <c r="J334" s="39">
        <f aca="true" t="shared" si="78" ref="J334:J343">G334-H334-I334</f>
        <v>0</v>
      </c>
      <c r="K334" s="40"/>
      <c r="L334" s="62"/>
    </row>
    <row r="335" spans="1:12" ht="13.5">
      <c r="A335" s="8"/>
      <c r="B335" s="16" t="s">
        <v>435</v>
      </c>
      <c r="C335" s="5" t="s">
        <v>244</v>
      </c>
      <c r="D335" s="37"/>
      <c r="E335" s="38"/>
      <c r="F335" s="38"/>
      <c r="G335" s="39">
        <f aca="true" t="shared" si="79" ref="G335:G343">ROUNDDOWN(D335+(E335*$E$3)+(F335*$F$3),0)</f>
        <v>0</v>
      </c>
      <c r="H335" s="44"/>
      <c r="I335" s="40"/>
      <c r="J335" s="39">
        <f t="shared" si="78"/>
        <v>0</v>
      </c>
      <c r="K335" s="40"/>
      <c r="L335" s="62"/>
    </row>
    <row r="336" spans="1:12" ht="13.5">
      <c r="A336" s="8"/>
      <c r="B336" s="16" t="s">
        <v>436</v>
      </c>
      <c r="C336" s="5" t="s">
        <v>437</v>
      </c>
      <c r="D336" s="37"/>
      <c r="E336" s="38"/>
      <c r="F336" s="38"/>
      <c r="G336" s="39">
        <f t="shared" si="79"/>
        <v>0</v>
      </c>
      <c r="H336" s="44"/>
      <c r="I336" s="40"/>
      <c r="J336" s="39">
        <f t="shared" si="78"/>
        <v>0</v>
      </c>
      <c r="K336" s="40"/>
      <c r="L336" s="62"/>
    </row>
    <row r="337" spans="1:12" ht="13.5">
      <c r="A337" s="8"/>
      <c r="B337" s="16" t="s">
        <v>438</v>
      </c>
      <c r="C337" s="5" t="s">
        <v>439</v>
      </c>
      <c r="D337" s="37"/>
      <c r="E337" s="38"/>
      <c r="F337" s="38"/>
      <c r="G337" s="39">
        <f t="shared" si="79"/>
        <v>0</v>
      </c>
      <c r="H337" s="44"/>
      <c r="I337" s="40"/>
      <c r="J337" s="39">
        <f t="shared" si="78"/>
        <v>0</v>
      </c>
      <c r="K337" s="40"/>
      <c r="L337" s="62"/>
    </row>
    <row r="338" spans="1:12" ht="13.5">
      <c r="A338" s="8"/>
      <c r="B338" s="16" t="s">
        <v>440</v>
      </c>
      <c r="C338" s="5" t="s">
        <v>245</v>
      </c>
      <c r="D338" s="37"/>
      <c r="E338" s="38"/>
      <c r="F338" s="38"/>
      <c r="G338" s="39">
        <f t="shared" si="79"/>
        <v>0</v>
      </c>
      <c r="H338" s="44"/>
      <c r="I338" s="40"/>
      <c r="J338" s="39">
        <f t="shared" si="78"/>
        <v>0</v>
      </c>
      <c r="K338" s="40"/>
      <c r="L338" s="62"/>
    </row>
    <row r="339" spans="1:12" ht="13.5">
      <c r="A339" s="8"/>
      <c r="B339" s="16" t="s">
        <v>556</v>
      </c>
      <c r="C339" s="5" t="s">
        <v>557</v>
      </c>
      <c r="D339" s="37"/>
      <c r="E339" s="38"/>
      <c r="F339" s="38"/>
      <c r="G339" s="39">
        <f t="shared" si="79"/>
        <v>0</v>
      </c>
      <c r="H339" s="44"/>
      <c r="I339" s="40"/>
      <c r="J339" s="39">
        <f t="shared" si="78"/>
        <v>0</v>
      </c>
      <c r="K339" s="40"/>
      <c r="L339" s="62"/>
    </row>
    <row r="340" spans="1:12" ht="13.5">
      <c r="A340" s="8"/>
      <c r="B340" s="16" t="s">
        <v>558</v>
      </c>
      <c r="C340" s="5" t="s">
        <v>246</v>
      </c>
      <c r="D340" s="37"/>
      <c r="E340" s="38"/>
      <c r="F340" s="38"/>
      <c r="G340" s="39">
        <f t="shared" si="79"/>
        <v>0</v>
      </c>
      <c r="H340" s="44"/>
      <c r="I340" s="40"/>
      <c r="J340" s="39">
        <f t="shared" si="78"/>
        <v>0</v>
      </c>
      <c r="K340" s="40"/>
      <c r="L340" s="62"/>
    </row>
    <row r="341" spans="1:12" ht="13.5">
      <c r="A341" s="8"/>
      <c r="B341" s="16" t="s">
        <v>559</v>
      </c>
      <c r="C341" s="5" t="s">
        <v>247</v>
      </c>
      <c r="D341" s="37"/>
      <c r="E341" s="38"/>
      <c r="F341" s="38"/>
      <c r="G341" s="39">
        <f t="shared" si="79"/>
        <v>0</v>
      </c>
      <c r="H341" s="44"/>
      <c r="I341" s="40"/>
      <c r="J341" s="39">
        <f t="shared" si="78"/>
        <v>0</v>
      </c>
      <c r="K341" s="40"/>
      <c r="L341" s="62"/>
    </row>
    <row r="342" spans="1:12" ht="42">
      <c r="A342" s="8"/>
      <c r="B342" s="16" t="s">
        <v>560</v>
      </c>
      <c r="C342" s="5" t="s">
        <v>206</v>
      </c>
      <c r="D342" s="37"/>
      <c r="E342" s="38"/>
      <c r="F342" s="38"/>
      <c r="G342" s="39">
        <f t="shared" si="79"/>
        <v>0</v>
      </c>
      <c r="H342" s="40"/>
      <c r="I342" s="40"/>
      <c r="J342" s="39">
        <f t="shared" si="78"/>
        <v>0</v>
      </c>
      <c r="K342" s="40"/>
      <c r="L342" s="21" t="s">
        <v>611</v>
      </c>
    </row>
    <row r="343" spans="1:12" ht="13.5">
      <c r="A343" s="8"/>
      <c r="B343" s="16" t="s">
        <v>561</v>
      </c>
      <c r="C343" s="5" t="s">
        <v>299</v>
      </c>
      <c r="D343" s="37"/>
      <c r="E343" s="38"/>
      <c r="F343" s="38"/>
      <c r="G343" s="39">
        <f t="shared" si="79"/>
        <v>0</v>
      </c>
      <c r="H343" s="40"/>
      <c r="I343" s="40"/>
      <c r="J343" s="39">
        <f t="shared" si="78"/>
        <v>0</v>
      </c>
      <c r="K343" s="40"/>
      <c r="L343" s="62"/>
    </row>
    <row r="344" spans="1:12" ht="13.5">
      <c r="A344" s="424" t="s">
        <v>562</v>
      </c>
      <c r="B344" s="425"/>
      <c r="C344" s="426"/>
      <c r="D344" s="41">
        <f>SUM(D334:D343)</f>
        <v>0</v>
      </c>
      <c r="E344" s="39">
        <f aca="true" t="shared" si="80" ref="E344:J344">SUM(E334:E343)</f>
        <v>0</v>
      </c>
      <c r="F344" s="39">
        <f t="shared" si="80"/>
        <v>0</v>
      </c>
      <c r="G344" s="41">
        <f t="shared" si="80"/>
        <v>0</v>
      </c>
      <c r="H344" s="41">
        <f t="shared" si="80"/>
        <v>0</v>
      </c>
      <c r="I344" s="41">
        <f t="shared" si="80"/>
        <v>0</v>
      </c>
      <c r="J344" s="41">
        <f t="shared" si="80"/>
        <v>0</v>
      </c>
      <c r="K344" s="41">
        <f>SUM(K334:K343)</f>
        <v>0</v>
      </c>
      <c r="L344" s="62"/>
    </row>
    <row r="345" spans="1:12" ht="13.5">
      <c r="A345" s="95"/>
      <c r="B345" s="96"/>
      <c r="C345" s="96"/>
      <c r="D345" s="96"/>
      <c r="E345" s="96"/>
      <c r="F345" s="96"/>
      <c r="G345" s="96"/>
      <c r="H345" s="42"/>
      <c r="I345" s="42"/>
      <c r="J345" s="42"/>
      <c r="K345" s="43"/>
      <c r="L345" s="62"/>
    </row>
    <row r="346" spans="1:12" s="2" customFormat="1" ht="13.5">
      <c r="A346" s="7">
        <v>6600</v>
      </c>
      <c r="B346" s="15" t="s">
        <v>80</v>
      </c>
      <c r="C346" s="6"/>
      <c r="D346" s="23"/>
      <c r="E346" s="24"/>
      <c r="F346" s="24"/>
      <c r="G346" s="24"/>
      <c r="H346" s="25"/>
      <c r="I346" s="25"/>
      <c r="J346" s="25"/>
      <c r="K346" s="26"/>
      <c r="L346" s="63"/>
    </row>
    <row r="347" spans="1:12" ht="13.5">
      <c r="A347" s="8"/>
      <c r="B347" s="16" t="s">
        <v>563</v>
      </c>
      <c r="C347" s="5" t="s">
        <v>137</v>
      </c>
      <c r="D347" s="37"/>
      <c r="E347" s="38"/>
      <c r="F347" s="38"/>
      <c r="G347" s="39">
        <f>ROUNDDOWN(D347+(E347*$E$3)+(F347*$F$3),0)</f>
        <v>0</v>
      </c>
      <c r="H347" s="44"/>
      <c r="I347" s="40"/>
      <c r="J347" s="39">
        <f aca="true" t="shared" si="81" ref="J347:J357">G347-H347-I347</f>
        <v>0</v>
      </c>
      <c r="K347" s="40"/>
      <c r="L347" s="62"/>
    </row>
    <row r="348" spans="1:12" ht="13.5">
      <c r="A348" s="8"/>
      <c r="B348" s="16" t="s">
        <v>564</v>
      </c>
      <c r="C348" s="5" t="s">
        <v>610</v>
      </c>
      <c r="D348" s="37"/>
      <c r="E348" s="38"/>
      <c r="F348" s="38"/>
      <c r="G348" s="39">
        <f aca="true" t="shared" si="82" ref="G348:G356">ROUNDDOWN(D348+(E348*$E$3)+(F348*$F$3),0)</f>
        <v>0</v>
      </c>
      <c r="H348" s="44"/>
      <c r="I348" s="40"/>
      <c r="J348" s="39">
        <f t="shared" si="81"/>
        <v>0</v>
      </c>
      <c r="K348" s="40"/>
      <c r="L348" s="62"/>
    </row>
    <row r="349" spans="1:12" ht="13.5">
      <c r="A349" s="8"/>
      <c r="B349" s="16" t="s">
        <v>565</v>
      </c>
      <c r="C349" s="5" t="s">
        <v>138</v>
      </c>
      <c r="D349" s="37"/>
      <c r="E349" s="38"/>
      <c r="F349" s="38"/>
      <c r="G349" s="39">
        <f t="shared" si="82"/>
        <v>0</v>
      </c>
      <c r="H349" s="44"/>
      <c r="I349" s="40"/>
      <c r="J349" s="39">
        <f t="shared" si="81"/>
        <v>0</v>
      </c>
      <c r="K349" s="40"/>
      <c r="L349" s="62"/>
    </row>
    <row r="350" spans="1:12" ht="13.5">
      <c r="A350" s="8"/>
      <c r="B350" s="16" t="s">
        <v>566</v>
      </c>
      <c r="C350" s="5" t="s">
        <v>139</v>
      </c>
      <c r="D350" s="37"/>
      <c r="E350" s="38"/>
      <c r="F350" s="38"/>
      <c r="G350" s="39">
        <f t="shared" si="82"/>
        <v>0</v>
      </c>
      <c r="H350" s="44"/>
      <c r="I350" s="40"/>
      <c r="J350" s="39">
        <f t="shared" si="81"/>
        <v>0</v>
      </c>
      <c r="K350" s="40"/>
      <c r="L350" s="62"/>
    </row>
    <row r="351" spans="1:12" ht="13.5">
      <c r="A351" s="8"/>
      <c r="B351" s="16" t="s">
        <v>567</v>
      </c>
      <c r="C351" s="5" t="s">
        <v>140</v>
      </c>
      <c r="D351" s="37"/>
      <c r="E351" s="38"/>
      <c r="F351" s="38"/>
      <c r="G351" s="39">
        <f t="shared" si="82"/>
        <v>0</v>
      </c>
      <c r="H351" s="44"/>
      <c r="I351" s="40"/>
      <c r="J351" s="39">
        <f t="shared" si="81"/>
        <v>0</v>
      </c>
      <c r="K351" s="40"/>
      <c r="L351" s="62"/>
    </row>
    <row r="352" spans="1:12" ht="13.5">
      <c r="A352" s="8"/>
      <c r="B352" s="16" t="s">
        <v>568</v>
      </c>
      <c r="C352" s="5" t="s">
        <v>141</v>
      </c>
      <c r="D352" s="37"/>
      <c r="E352" s="38"/>
      <c r="F352" s="38"/>
      <c r="G352" s="39">
        <f t="shared" si="82"/>
        <v>0</v>
      </c>
      <c r="H352" s="44"/>
      <c r="I352" s="40"/>
      <c r="J352" s="39">
        <f t="shared" si="81"/>
        <v>0</v>
      </c>
      <c r="K352" s="40"/>
      <c r="L352" s="62"/>
    </row>
    <row r="353" spans="1:12" ht="13.5">
      <c r="A353" s="8"/>
      <c r="B353" s="16" t="s">
        <v>569</v>
      </c>
      <c r="C353" s="5" t="s">
        <v>142</v>
      </c>
      <c r="D353" s="37"/>
      <c r="E353" s="38"/>
      <c r="F353" s="38"/>
      <c r="G353" s="39">
        <f t="shared" si="82"/>
        <v>0</v>
      </c>
      <c r="H353" s="44"/>
      <c r="I353" s="40"/>
      <c r="J353" s="39">
        <f t="shared" si="81"/>
        <v>0</v>
      </c>
      <c r="K353" s="40"/>
      <c r="L353" s="62"/>
    </row>
    <row r="354" spans="1:12" ht="13.5">
      <c r="A354" s="8"/>
      <c r="B354" s="16" t="s">
        <v>570</v>
      </c>
      <c r="C354" s="5" t="s">
        <v>143</v>
      </c>
      <c r="D354" s="37"/>
      <c r="E354" s="38"/>
      <c r="F354" s="38"/>
      <c r="G354" s="39">
        <f t="shared" si="82"/>
        <v>0</v>
      </c>
      <c r="H354" s="44"/>
      <c r="I354" s="40"/>
      <c r="J354" s="39">
        <f t="shared" si="81"/>
        <v>0</v>
      </c>
      <c r="K354" s="40"/>
      <c r="L354" s="62"/>
    </row>
    <row r="355" spans="1:12" ht="42">
      <c r="A355" s="8"/>
      <c r="B355" s="16" t="s">
        <v>571</v>
      </c>
      <c r="C355" s="5" t="s">
        <v>207</v>
      </c>
      <c r="D355" s="37"/>
      <c r="E355" s="38"/>
      <c r="F355" s="38"/>
      <c r="G355" s="39">
        <f t="shared" si="82"/>
        <v>0</v>
      </c>
      <c r="H355" s="40"/>
      <c r="I355" s="40"/>
      <c r="J355" s="39">
        <f t="shared" si="81"/>
        <v>0</v>
      </c>
      <c r="K355" s="40"/>
      <c r="L355" s="21" t="s">
        <v>611</v>
      </c>
    </row>
    <row r="356" spans="1:12" ht="13.5">
      <c r="A356" s="8"/>
      <c r="B356" s="16" t="s">
        <v>572</v>
      </c>
      <c r="C356" s="5" t="s">
        <v>300</v>
      </c>
      <c r="D356" s="37"/>
      <c r="E356" s="38"/>
      <c r="F356" s="38"/>
      <c r="G356" s="39">
        <f t="shared" si="82"/>
        <v>0</v>
      </c>
      <c r="H356" s="40"/>
      <c r="I356" s="40"/>
      <c r="J356" s="39">
        <f t="shared" si="81"/>
        <v>0</v>
      </c>
      <c r="K356" s="40"/>
      <c r="L356" s="62"/>
    </row>
    <row r="357" spans="1:12" ht="13.5">
      <c r="A357" s="424" t="s">
        <v>573</v>
      </c>
      <c r="B357" s="425"/>
      <c r="C357" s="426"/>
      <c r="D357" s="41">
        <f aca="true" t="shared" si="83" ref="D357:I357">SUM(D347:D356)</f>
        <v>0</v>
      </c>
      <c r="E357" s="39">
        <f t="shared" si="83"/>
        <v>0</v>
      </c>
      <c r="F357" s="39">
        <f t="shared" si="83"/>
        <v>0</v>
      </c>
      <c r="G357" s="41">
        <f t="shared" si="83"/>
        <v>0</v>
      </c>
      <c r="H357" s="41">
        <f t="shared" si="83"/>
        <v>0</v>
      </c>
      <c r="I357" s="41">
        <f t="shared" si="83"/>
        <v>0</v>
      </c>
      <c r="J357" s="41">
        <f t="shared" si="81"/>
        <v>0</v>
      </c>
      <c r="K357" s="41">
        <f>SUM(K347:K356)</f>
        <v>0</v>
      </c>
      <c r="L357" s="62"/>
    </row>
    <row r="358" spans="1:12" ht="13.5">
      <c r="A358" s="95"/>
      <c r="B358" s="96"/>
      <c r="C358" s="96"/>
      <c r="D358" s="96"/>
      <c r="E358" s="96"/>
      <c r="F358" s="96"/>
      <c r="G358" s="96"/>
      <c r="H358" s="42"/>
      <c r="I358" s="42"/>
      <c r="J358" s="42"/>
      <c r="K358" s="43"/>
      <c r="L358" s="62"/>
    </row>
    <row r="359" spans="1:12" s="2" customFormat="1" ht="13.5">
      <c r="A359" s="7">
        <v>6800</v>
      </c>
      <c r="B359" s="15" t="s">
        <v>81</v>
      </c>
      <c r="C359" s="6"/>
      <c r="D359" s="23"/>
      <c r="E359" s="24"/>
      <c r="F359" s="24"/>
      <c r="G359" s="24"/>
      <c r="H359" s="25"/>
      <c r="I359" s="25"/>
      <c r="J359" s="25"/>
      <c r="K359" s="26"/>
      <c r="L359" s="63"/>
    </row>
    <row r="360" spans="1:12" ht="13.5">
      <c r="A360" s="8"/>
      <c r="B360" s="16" t="s">
        <v>574</v>
      </c>
      <c r="C360" s="5" t="s">
        <v>575</v>
      </c>
      <c r="D360" s="37"/>
      <c r="E360" s="38"/>
      <c r="F360" s="38"/>
      <c r="G360" s="39">
        <f>ROUNDDOWN(D360+(E360*$E$3)+(F360*$F$3),0)</f>
        <v>0</v>
      </c>
      <c r="H360" s="44"/>
      <c r="I360" s="40"/>
      <c r="J360" s="39">
        <f>G360-H360-I360</f>
        <v>0</v>
      </c>
      <c r="K360" s="40"/>
      <c r="L360" s="62"/>
    </row>
    <row r="361" spans="1:12" ht="13.5">
      <c r="A361" s="8"/>
      <c r="B361" s="16" t="s">
        <v>576</v>
      </c>
      <c r="C361" s="5" t="s">
        <v>577</v>
      </c>
      <c r="D361" s="37"/>
      <c r="E361" s="38"/>
      <c r="F361" s="38"/>
      <c r="G361" s="39">
        <f>ROUNDDOWN(D361+(E361*$E$3)+(F361*$F$3),0)</f>
        <v>0</v>
      </c>
      <c r="H361" s="44"/>
      <c r="I361" s="40"/>
      <c r="J361" s="39">
        <f>G361-H361-I361</f>
        <v>0</v>
      </c>
      <c r="K361" s="40"/>
      <c r="L361" s="62"/>
    </row>
    <row r="362" spans="1:12" ht="13.5">
      <c r="A362" s="424" t="s">
        <v>578</v>
      </c>
      <c r="B362" s="425"/>
      <c r="C362" s="426"/>
      <c r="D362" s="41">
        <f>SUM(D360:D361)</f>
        <v>0</v>
      </c>
      <c r="E362" s="39">
        <f aca="true" t="shared" si="84" ref="E362:J362">SUM(E360:E361)</f>
        <v>0</v>
      </c>
      <c r="F362" s="39">
        <f t="shared" si="84"/>
        <v>0</v>
      </c>
      <c r="G362" s="41">
        <f t="shared" si="84"/>
        <v>0</v>
      </c>
      <c r="H362" s="41">
        <f t="shared" si="84"/>
        <v>0</v>
      </c>
      <c r="I362" s="41">
        <f t="shared" si="84"/>
        <v>0</v>
      </c>
      <c r="J362" s="41">
        <f t="shared" si="84"/>
        <v>0</v>
      </c>
      <c r="K362" s="41">
        <f>SUM(K360:K361)</f>
        <v>0</v>
      </c>
      <c r="L362" s="62"/>
    </row>
    <row r="363" spans="1:12" ht="13.5">
      <c r="A363" s="95"/>
      <c r="B363" s="96"/>
      <c r="C363" s="96"/>
      <c r="D363" s="96"/>
      <c r="E363" s="96"/>
      <c r="F363" s="96"/>
      <c r="G363" s="96"/>
      <c r="H363" s="42"/>
      <c r="I363" s="42"/>
      <c r="J363" s="42"/>
      <c r="K363" s="43"/>
      <c r="L363" s="62"/>
    </row>
    <row r="364" spans="1:12" s="2" customFormat="1" ht="13.5">
      <c r="A364" s="81">
        <v>6900</v>
      </c>
      <c r="B364" s="87" t="s">
        <v>603</v>
      </c>
      <c r="C364" s="82"/>
      <c r="D364" s="83"/>
      <c r="E364" s="84"/>
      <c r="F364" s="84"/>
      <c r="G364" s="84"/>
      <c r="H364" s="85"/>
      <c r="I364" s="85"/>
      <c r="J364" s="85"/>
      <c r="K364" s="124"/>
      <c r="L364" s="63"/>
    </row>
    <row r="365" spans="1:12" ht="13.5">
      <c r="A365" s="68"/>
      <c r="B365" s="69">
        <v>6901</v>
      </c>
      <c r="C365" s="70" t="s">
        <v>599</v>
      </c>
      <c r="D365" s="71"/>
      <c r="E365" s="72"/>
      <c r="F365" s="72"/>
      <c r="G365" s="73">
        <f>ROUNDDOWN(D365+(E365*$E$3)+(F365*$F$3),0)</f>
        <v>0</v>
      </c>
      <c r="H365" s="68"/>
      <c r="I365" s="74"/>
      <c r="J365" s="73">
        <f>G365-H365-I365</f>
        <v>0</v>
      </c>
      <c r="K365" s="74"/>
      <c r="L365" s="62"/>
    </row>
    <row r="366" spans="1:12" ht="13.5">
      <c r="A366" s="68"/>
      <c r="B366" s="69">
        <v>6902</v>
      </c>
      <c r="C366" s="70" t="s">
        <v>600</v>
      </c>
      <c r="D366" s="71"/>
      <c r="E366" s="72"/>
      <c r="F366" s="72"/>
      <c r="G366" s="73">
        <f>ROUNDDOWN(D366+(E366*$E$3)+(F366*$F$3),0)</f>
        <v>0</v>
      </c>
      <c r="H366" s="68"/>
      <c r="I366" s="74"/>
      <c r="J366" s="73">
        <f>G366-H366-I366</f>
        <v>0</v>
      </c>
      <c r="K366" s="74"/>
      <c r="L366" s="62"/>
    </row>
    <row r="367" spans="1:12" ht="13.5">
      <c r="A367" s="86"/>
      <c r="B367" s="88">
        <v>6903</v>
      </c>
      <c r="C367" s="89" t="s">
        <v>601</v>
      </c>
      <c r="D367" s="71"/>
      <c r="E367" s="72"/>
      <c r="F367" s="72"/>
      <c r="G367" s="73">
        <f>ROUNDDOWN(D367+(E367*$E$3)+(F367*$F$3),0)</f>
        <v>0</v>
      </c>
      <c r="H367" s="68"/>
      <c r="I367" s="74"/>
      <c r="J367" s="73">
        <f>G367-H367-I367</f>
        <v>0</v>
      </c>
      <c r="K367" s="74"/>
      <c r="L367" s="62"/>
    </row>
    <row r="368" spans="1:12" ht="13.5">
      <c r="A368" s="86"/>
      <c r="B368" s="88">
        <v>6904</v>
      </c>
      <c r="C368" s="89" t="s">
        <v>602</v>
      </c>
      <c r="D368" s="71"/>
      <c r="E368" s="72"/>
      <c r="F368" s="72"/>
      <c r="G368" s="73">
        <f>ROUNDDOWN(D368+(E368*$E$3)+(F368*$F$3),0)</f>
        <v>0</v>
      </c>
      <c r="H368" s="68"/>
      <c r="I368" s="74"/>
      <c r="J368" s="73">
        <f>G368-H368-I368</f>
        <v>0</v>
      </c>
      <c r="K368" s="74"/>
      <c r="L368" s="62"/>
    </row>
    <row r="369" spans="1:12" ht="13.5">
      <c r="A369" s="75" t="s">
        <v>598</v>
      </c>
      <c r="B369" s="76"/>
      <c r="C369" s="76"/>
      <c r="D369" s="77">
        <f aca="true" t="shared" si="85" ref="D369:J369">SUM(D365:D368)</f>
        <v>0</v>
      </c>
      <c r="E369" s="73">
        <f t="shared" si="85"/>
        <v>0</v>
      </c>
      <c r="F369" s="73">
        <f t="shared" si="85"/>
        <v>0</v>
      </c>
      <c r="G369" s="77">
        <f t="shared" si="85"/>
        <v>0</v>
      </c>
      <c r="H369" s="77">
        <f t="shared" si="85"/>
        <v>0</v>
      </c>
      <c r="I369" s="77">
        <f t="shared" si="85"/>
        <v>0</v>
      </c>
      <c r="J369" s="77">
        <f t="shared" si="85"/>
        <v>0</v>
      </c>
      <c r="K369" s="77">
        <f>SUM(K365:K368)</f>
        <v>0</v>
      </c>
      <c r="L369" s="62"/>
    </row>
    <row r="370" spans="1:12" ht="13.5">
      <c r="A370" s="90"/>
      <c r="B370" s="91"/>
      <c r="C370" s="91"/>
      <c r="D370" s="91"/>
      <c r="E370" s="91"/>
      <c r="F370" s="91"/>
      <c r="G370" s="91"/>
      <c r="H370" s="92"/>
      <c r="I370" s="92"/>
      <c r="J370" s="92"/>
      <c r="K370" s="125"/>
      <c r="L370" s="62"/>
    </row>
    <row r="371" spans="1:12" s="2" customFormat="1" ht="13.5">
      <c r="A371" s="81">
        <v>6910</v>
      </c>
      <c r="B371" s="87" t="s">
        <v>607</v>
      </c>
      <c r="C371" s="82"/>
      <c r="D371" s="83"/>
      <c r="E371" s="84"/>
      <c r="F371" s="84"/>
      <c r="G371" s="84"/>
      <c r="H371" s="85"/>
      <c r="I371" s="85"/>
      <c r="J371" s="85"/>
      <c r="K371" s="124"/>
      <c r="L371" s="63"/>
    </row>
    <row r="372" spans="1:12" ht="13.5">
      <c r="A372" s="68"/>
      <c r="B372" s="69">
        <v>6911</v>
      </c>
      <c r="C372" s="70" t="s">
        <v>606</v>
      </c>
      <c r="D372" s="71"/>
      <c r="E372" s="72"/>
      <c r="F372" s="72"/>
      <c r="G372" s="73">
        <f>ROUNDDOWN(D372+(E372*$E$3)+(F372*$F$3),0)</f>
        <v>0</v>
      </c>
      <c r="H372" s="68"/>
      <c r="I372" s="74"/>
      <c r="J372" s="73">
        <f>G372-H372-I372</f>
        <v>0</v>
      </c>
      <c r="K372" s="74"/>
      <c r="L372" s="62"/>
    </row>
    <row r="373" spans="1:12" ht="13.5">
      <c r="A373" s="75" t="s">
        <v>605</v>
      </c>
      <c r="B373" s="76"/>
      <c r="C373" s="76"/>
      <c r="D373" s="77">
        <f aca="true" t="shared" si="86" ref="D373:J373">SUM(D372:D372)</f>
        <v>0</v>
      </c>
      <c r="E373" s="73">
        <f t="shared" si="86"/>
        <v>0</v>
      </c>
      <c r="F373" s="73">
        <f t="shared" si="86"/>
        <v>0</v>
      </c>
      <c r="G373" s="77">
        <f t="shared" si="86"/>
        <v>0</v>
      </c>
      <c r="H373" s="77">
        <f t="shared" si="86"/>
        <v>0</v>
      </c>
      <c r="I373" s="77">
        <f t="shared" si="86"/>
        <v>0</v>
      </c>
      <c r="J373" s="77">
        <f t="shared" si="86"/>
        <v>0</v>
      </c>
      <c r="K373" s="77">
        <f>SUM(K372:K372)</f>
        <v>0</v>
      </c>
      <c r="L373" s="62"/>
    </row>
    <row r="374" spans="1:12" ht="14.25" thickBot="1">
      <c r="A374" s="78"/>
      <c r="B374" s="79"/>
      <c r="C374" s="79"/>
      <c r="D374" s="79"/>
      <c r="E374" s="79"/>
      <c r="F374" s="79"/>
      <c r="G374" s="79"/>
      <c r="H374" s="80"/>
      <c r="I374" s="80"/>
      <c r="J374" s="80"/>
      <c r="K374" s="128"/>
      <c r="L374" s="62"/>
    </row>
    <row r="375" spans="1:12" s="2" customFormat="1" ht="15" thickBot="1" thickTop="1">
      <c r="A375" s="135" t="s">
        <v>301</v>
      </c>
      <c r="B375" s="18"/>
      <c r="C375" s="136"/>
      <c r="D375" s="137">
        <f aca="true" t="shared" si="87" ref="D375:I375">D317+D331+D344+D357+D362+D369+D373</f>
        <v>0</v>
      </c>
      <c r="E375" s="137">
        <f t="shared" si="87"/>
        <v>0</v>
      </c>
      <c r="F375" s="137">
        <f t="shared" si="87"/>
        <v>0</v>
      </c>
      <c r="G375" s="137">
        <f t="shared" si="87"/>
        <v>0</v>
      </c>
      <c r="H375" s="137">
        <f t="shared" si="87"/>
        <v>0</v>
      </c>
      <c r="I375" s="137">
        <f t="shared" si="87"/>
        <v>0</v>
      </c>
      <c r="J375" s="137">
        <f>G375-H375-I375</f>
        <v>0</v>
      </c>
      <c r="K375" s="138">
        <f>K317+K331+K344+K357+K362+K369+K373</f>
        <v>0</v>
      </c>
      <c r="L375" s="122"/>
    </row>
    <row r="376" spans="1:12" ht="14.25" thickTop="1">
      <c r="A376" s="147"/>
      <c r="B376" s="148"/>
      <c r="C376" s="148"/>
      <c r="D376" s="148"/>
      <c r="E376" s="148"/>
      <c r="F376" s="148"/>
      <c r="G376" s="148"/>
      <c r="H376" s="51"/>
      <c r="I376" s="51"/>
      <c r="J376" s="52"/>
      <c r="K376" s="51"/>
      <c r="L376" s="62"/>
    </row>
    <row r="377" spans="1:12" s="2" customFormat="1" ht="13.5">
      <c r="A377" s="7">
        <v>7000</v>
      </c>
      <c r="B377" s="15" t="s">
        <v>82</v>
      </c>
      <c r="C377" s="6"/>
      <c r="D377" s="23"/>
      <c r="E377" s="24"/>
      <c r="F377" s="24"/>
      <c r="G377" s="24"/>
      <c r="H377" s="25"/>
      <c r="I377" s="25"/>
      <c r="J377" s="26"/>
      <c r="K377" s="25"/>
      <c r="L377" s="63"/>
    </row>
    <row r="378" spans="1:12" ht="13.5">
      <c r="A378" s="8"/>
      <c r="B378" s="16" t="s">
        <v>579</v>
      </c>
      <c r="C378" s="5" t="s">
        <v>144</v>
      </c>
      <c r="D378" s="37"/>
      <c r="E378" s="38"/>
      <c r="F378" s="38"/>
      <c r="G378" s="39">
        <f aca="true" t="shared" si="88" ref="G378:G383">ROUNDDOWN(D378+(E378*$E$3)+(F378*$F$3),0)</f>
        <v>0</v>
      </c>
      <c r="H378" s="44"/>
      <c r="I378" s="40"/>
      <c r="J378" s="39">
        <f aca="true" t="shared" si="89" ref="J378:J383">G378-H378-I378</f>
        <v>0</v>
      </c>
      <c r="K378" s="40"/>
      <c r="L378" s="62"/>
    </row>
    <row r="379" spans="1:12" ht="13.5">
      <c r="A379" s="8"/>
      <c r="B379" s="16" t="s">
        <v>580</v>
      </c>
      <c r="C379" s="5" t="s">
        <v>145</v>
      </c>
      <c r="D379" s="37"/>
      <c r="E379" s="38"/>
      <c r="F379" s="38"/>
      <c r="G379" s="39">
        <f t="shared" si="88"/>
        <v>0</v>
      </c>
      <c r="H379" s="44"/>
      <c r="I379" s="40"/>
      <c r="J379" s="39">
        <f t="shared" si="89"/>
        <v>0</v>
      </c>
      <c r="K379" s="40"/>
      <c r="L379" s="62"/>
    </row>
    <row r="380" spans="1:12" ht="13.5">
      <c r="A380" s="8"/>
      <c r="B380" s="16" t="s">
        <v>581</v>
      </c>
      <c r="C380" s="5" t="s">
        <v>146</v>
      </c>
      <c r="D380" s="53"/>
      <c r="E380" s="54"/>
      <c r="F380" s="54"/>
      <c r="G380" s="39">
        <f t="shared" si="88"/>
        <v>0</v>
      </c>
      <c r="H380" s="44"/>
      <c r="I380" s="39">
        <f>G380</f>
        <v>0</v>
      </c>
      <c r="J380" s="39">
        <f t="shared" si="89"/>
        <v>0</v>
      </c>
      <c r="K380" s="39"/>
      <c r="L380" s="62"/>
    </row>
    <row r="381" spans="1:12" ht="13.5">
      <c r="A381" s="8"/>
      <c r="B381" s="16" t="s">
        <v>582</v>
      </c>
      <c r="C381" s="5" t="s">
        <v>147</v>
      </c>
      <c r="D381" s="53"/>
      <c r="E381" s="54"/>
      <c r="F381" s="54"/>
      <c r="G381" s="39">
        <f t="shared" si="88"/>
        <v>0</v>
      </c>
      <c r="H381" s="44"/>
      <c r="I381" s="39">
        <f>G381</f>
        <v>0</v>
      </c>
      <c r="J381" s="39">
        <f t="shared" si="89"/>
        <v>0</v>
      </c>
      <c r="K381" s="39"/>
      <c r="L381" s="62"/>
    </row>
    <row r="382" spans="1:12" ht="13.5">
      <c r="A382" s="8"/>
      <c r="B382" s="16" t="s">
        <v>583</v>
      </c>
      <c r="C382" s="5" t="s">
        <v>148</v>
      </c>
      <c r="D382" s="53"/>
      <c r="E382" s="54"/>
      <c r="F382" s="54"/>
      <c r="G382" s="39">
        <f t="shared" si="88"/>
        <v>0</v>
      </c>
      <c r="H382" s="44"/>
      <c r="I382" s="39">
        <f>G382</f>
        <v>0</v>
      </c>
      <c r="J382" s="39">
        <f t="shared" si="89"/>
        <v>0</v>
      </c>
      <c r="K382" s="39"/>
      <c r="L382" s="62"/>
    </row>
    <row r="383" spans="1:12" ht="13.5">
      <c r="A383" s="8"/>
      <c r="B383" s="16" t="s">
        <v>584</v>
      </c>
      <c r="C383" s="5" t="s">
        <v>149</v>
      </c>
      <c r="D383" s="37"/>
      <c r="E383" s="38"/>
      <c r="F383" s="38"/>
      <c r="G383" s="39">
        <f t="shared" si="88"/>
        <v>0</v>
      </c>
      <c r="H383" s="44"/>
      <c r="I383" s="38"/>
      <c r="J383" s="39">
        <f t="shared" si="89"/>
        <v>0</v>
      </c>
      <c r="K383" s="38"/>
      <c r="L383" s="62"/>
    </row>
    <row r="384" spans="1:12" ht="13.5">
      <c r="A384" s="424" t="s">
        <v>585</v>
      </c>
      <c r="B384" s="425"/>
      <c r="C384" s="426"/>
      <c r="D384" s="41">
        <f>SUM(D378:D383)</f>
        <v>0</v>
      </c>
      <c r="E384" s="39">
        <f aca="true" t="shared" si="90" ref="E384:J384">SUM(E378:E383)</f>
        <v>0</v>
      </c>
      <c r="F384" s="39">
        <f t="shared" si="90"/>
        <v>0</v>
      </c>
      <c r="G384" s="41">
        <f t="shared" si="90"/>
        <v>0</v>
      </c>
      <c r="H384" s="41">
        <f t="shared" si="90"/>
        <v>0</v>
      </c>
      <c r="I384" s="41">
        <f t="shared" si="90"/>
        <v>0</v>
      </c>
      <c r="J384" s="41">
        <f t="shared" si="90"/>
        <v>0</v>
      </c>
      <c r="K384" s="41">
        <f>SUM(K378:K383)</f>
        <v>0</v>
      </c>
      <c r="L384" s="62"/>
    </row>
    <row r="385" spans="1:12" ht="13.5">
      <c r="A385" s="95"/>
      <c r="B385" s="96"/>
      <c r="C385" s="96"/>
      <c r="D385" s="96"/>
      <c r="E385" s="96"/>
      <c r="F385" s="96"/>
      <c r="G385" s="96"/>
      <c r="H385" s="42"/>
      <c r="I385" s="42"/>
      <c r="J385" s="42"/>
      <c r="K385" s="43"/>
      <c r="L385" s="62"/>
    </row>
    <row r="386" spans="1:12" s="2" customFormat="1" ht="13.5">
      <c r="A386" s="7">
        <v>7100</v>
      </c>
      <c r="B386" s="15" t="s">
        <v>0</v>
      </c>
      <c r="C386" s="6"/>
      <c r="D386" s="23"/>
      <c r="E386" s="24"/>
      <c r="F386" s="24"/>
      <c r="G386" s="24"/>
      <c r="H386" s="25"/>
      <c r="I386" s="25"/>
      <c r="J386" s="25"/>
      <c r="K386" s="26"/>
      <c r="L386" s="63"/>
    </row>
    <row r="387" spans="1:12" ht="13.5">
      <c r="A387" s="8"/>
      <c r="B387" s="16" t="s">
        <v>586</v>
      </c>
      <c r="C387" s="5" t="s">
        <v>150</v>
      </c>
      <c r="D387" s="53"/>
      <c r="E387" s="54"/>
      <c r="F387" s="54"/>
      <c r="G387" s="39">
        <f>ROUNDDOWN(D387+(E387*$E$3)+(F387*$F$3),0)</f>
        <v>0</v>
      </c>
      <c r="H387" s="44"/>
      <c r="I387" s="39">
        <f>G387</f>
        <v>0</v>
      </c>
      <c r="J387" s="39">
        <f>G387-H387-I387</f>
        <v>0</v>
      </c>
      <c r="K387" s="39"/>
      <c r="L387" s="62"/>
    </row>
    <row r="388" spans="1:12" ht="13.5">
      <c r="A388" s="8"/>
      <c r="B388" s="16" t="s">
        <v>587</v>
      </c>
      <c r="C388" s="5" t="s">
        <v>151</v>
      </c>
      <c r="D388" s="53"/>
      <c r="E388" s="54"/>
      <c r="F388" s="54"/>
      <c r="G388" s="39">
        <f>ROUNDDOWN(D388+(E388*$E$3)+(F388*$F$3),0)</f>
        <v>0</v>
      </c>
      <c r="H388" s="44"/>
      <c r="I388" s="39">
        <f>G388</f>
        <v>0</v>
      </c>
      <c r="J388" s="39">
        <f>G388-H388-I388</f>
        <v>0</v>
      </c>
      <c r="K388" s="39"/>
      <c r="L388" s="62"/>
    </row>
    <row r="389" spans="1:12" ht="13.5">
      <c r="A389" s="424" t="s">
        <v>588</v>
      </c>
      <c r="B389" s="425"/>
      <c r="C389" s="426"/>
      <c r="D389" s="41">
        <f>SUM(D387:D388)</f>
        <v>0</v>
      </c>
      <c r="E389" s="39">
        <f aca="true" t="shared" si="91" ref="E389:J389">SUM(E387:E388)</f>
        <v>0</v>
      </c>
      <c r="F389" s="39">
        <f t="shared" si="91"/>
        <v>0</v>
      </c>
      <c r="G389" s="41">
        <f t="shared" si="91"/>
        <v>0</v>
      </c>
      <c r="H389" s="41">
        <f t="shared" si="91"/>
        <v>0</v>
      </c>
      <c r="I389" s="41">
        <f t="shared" si="91"/>
        <v>0</v>
      </c>
      <c r="J389" s="41">
        <f t="shared" si="91"/>
        <v>0</v>
      </c>
      <c r="K389" s="41">
        <f>SUM(K387:K388)</f>
        <v>0</v>
      </c>
      <c r="L389" s="62"/>
    </row>
    <row r="390" spans="1:12" ht="13.5">
      <c r="A390" s="95"/>
      <c r="B390" s="96"/>
      <c r="C390" s="96"/>
      <c r="D390" s="96"/>
      <c r="E390" s="96"/>
      <c r="F390" s="96"/>
      <c r="G390" s="96"/>
      <c r="H390" s="42"/>
      <c r="I390" s="42"/>
      <c r="J390" s="42"/>
      <c r="K390" s="43"/>
      <c r="L390" s="62"/>
    </row>
    <row r="391" spans="1:12" s="2" customFormat="1" ht="13.5">
      <c r="A391" s="7">
        <v>7500</v>
      </c>
      <c r="B391" s="15" t="s">
        <v>1</v>
      </c>
      <c r="C391" s="6"/>
      <c r="D391" s="23"/>
      <c r="E391" s="24"/>
      <c r="F391" s="24"/>
      <c r="G391" s="24"/>
      <c r="H391" s="25"/>
      <c r="I391" s="25"/>
      <c r="J391" s="25"/>
      <c r="K391" s="26"/>
      <c r="L391" s="63"/>
    </row>
    <row r="392" spans="1:12" ht="13.5">
      <c r="A392" s="8"/>
      <c r="B392" s="16" t="s">
        <v>589</v>
      </c>
      <c r="C392" s="5" t="s">
        <v>590</v>
      </c>
      <c r="D392" s="53"/>
      <c r="E392" s="54"/>
      <c r="F392" s="54"/>
      <c r="G392" s="39">
        <f>ROUNDDOWN(D392+(E392*$E$3)+(F392*$F$3),0)</f>
        <v>0</v>
      </c>
      <c r="H392" s="39">
        <f>G392-I392</f>
        <v>0</v>
      </c>
      <c r="I392" s="39">
        <f>G392</f>
        <v>0</v>
      </c>
      <c r="J392" s="39">
        <f>G392-H392-I392</f>
        <v>0</v>
      </c>
      <c r="K392" s="39"/>
      <c r="L392" s="62"/>
    </row>
    <row r="393" spans="1:12" ht="13.5">
      <c r="A393" s="8"/>
      <c r="B393" s="16" t="s">
        <v>591</v>
      </c>
      <c r="C393" s="5" t="s">
        <v>592</v>
      </c>
      <c r="D393" s="53"/>
      <c r="E393" s="54"/>
      <c r="F393" s="54"/>
      <c r="G393" s="39">
        <f>ROUNDDOWN(D393+(E393*$E$3)+(F393*$F$3),0)</f>
        <v>0</v>
      </c>
      <c r="H393" s="39"/>
      <c r="I393" s="39">
        <f>G393</f>
        <v>0</v>
      </c>
      <c r="J393" s="39">
        <f>G393-H393-I393</f>
        <v>0</v>
      </c>
      <c r="K393" s="39"/>
      <c r="L393" s="62"/>
    </row>
    <row r="394" spans="1:12" ht="13.5">
      <c r="A394" s="8"/>
      <c r="B394" s="16" t="s">
        <v>593</v>
      </c>
      <c r="C394" s="5" t="s">
        <v>152</v>
      </c>
      <c r="D394" s="53"/>
      <c r="E394" s="54"/>
      <c r="F394" s="54"/>
      <c r="G394" s="39">
        <f>ROUNDDOWN(D394+(E394*$E$3)+(F394*$F$3),0)</f>
        <v>0</v>
      </c>
      <c r="H394" s="39">
        <f>G394-I394</f>
        <v>0</v>
      </c>
      <c r="I394" s="39">
        <f>G394</f>
        <v>0</v>
      </c>
      <c r="J394" s="39">
        <f>G394-H394-I394</f>
        <v>0</v>
      </c>
      <c r="K394" s="39"/>
      <c r="L394" s="62"/>
    </row>
    <row r="395" spans="1:12" ht="13.5">
      <c r="A395" s="8"/>
      <c r="B395" s="16" t="s">
        <v>594</v>
      </c>
      <c r="C395" s="5" t="s">
        <v>153</v>
      </c>
      <c r="D395" s="53"/>
      <c r="E395" s="54"/>
      <c r="F395" s="54"/>
      <c r="G395" s="39">
        <f>ROUNDDOWN(D395+(E395*$E$3)+(F395*$F$3),0)</f>
        <v>0</v>
      </c>
      <c r="H395" s="39">
        <f>G395-I395</f>
        <v>0</v>
      </c>
      <c r="I395" s="39">
        <f>G395</f>
        <v>0</v>
      </c>
      <c r="J395" s="39">
        <f>G395-H395-I395</f>
        <v>0</v>
      </c>
      <c r="K395" s="39"/>
      <c r="L395" s="62"/>
    </row>
    <row r="396" spans="1:12" ht="13.5">
      <c r="A396" s="424" t="s">
        <v>595</v>
      </c>
      <c r="B396" s="425"/>
      <c r="C396" s="426"/>
      <c r="D396" s="41">
        <f>SUM(D392:D395)</f>
        <v>0</v>
      </c>
      <c r="E396" s="39">
        <f aca="true" t="shared" si="92" ref="E396:J396">SUM(E392:E395)</f>
        <v>0</v>
      </c>
      <c r="F396" s="39">
        <f t="shared" si="92"/>
        <v>0</v>
      </c>
      <c r="G396" s="41">
        <f t="shared" si="92"/>
        <v>0</v>
      </c>
      <c r="H396" s="41">
        <f t="shared" si="92"/>
        <v>0</v>
      </c>
      <c r="I396" s="41">
        <f t="shared" si="92"/>
        <v>0</v>
      </c>
      <c r="J396" s="41">
        <f t="shared" si="92"/>
        <v>0</v>
      </c>
      <c r="K396" s="41">
        <f>SUM(K392:K395)</f>
        <v>0</v>
      </c>
      <c r="L396" s="62"/>
    </row>
    <row r="397" spans="1:12" ht="14.25" thickBot="1">
      <c r="A397" s="98"/>
      <c r="B397" s="99"/>
      <c r="C397" s="99"/>
      <c r="D397" s="99"/>
      <c r="E397" s="99"/>
      <c r="F397" s="99"/>
      <c r="G397" s="99"/>
      <c r="H397" s="45"/>
      <c r="I397" s="45"/>
      <c r="J397" s="45"/>
      <c r="K397" s="126"/>
      <c r="L397" s="62"/>
    </row>
    <row r="398" spans="1:12" s="2" customFormat="1" ht="15" thickBot="1" thickTop="1">
      <c r="A398" s="135" t="s">
        <v>294</v>
      </c>
      <c r="B398" s="18"/>
      <c r="C398" s="136"/>
      <c r="D398" s="137">
        <f aca="true" t="shared" si="93" ref="D398:I398">D384+D389+D396</f>
        <v>0</v>
      </c>
      <c r="E398" s="139">
        <f t="shared" si="93"/>
        <v>0</v>
      </c>
      <c r="F398" s="139">
        <f t="shared" si="93"/>
        <v>0</v>
      </c>
      <c r="G398" s="137">
        <f t="shared" si="93"/>
        <v>0</v>
      </c>
      <c r="H398" s="137">
        <f t="shared" si="93"/>
        <v>0</v>
      </c>
      <c r="I398" s="137">
        <f t="shared" si="93"/>
        <v>0</v>
      </c>
      <c r="J398" s="137">
        <f>G398-H398-I398</f>
        <v>0</v>
      </c>
      <c r="K398" s="138">
        <f>K384+K389+K396</f>
        <v>0</v>
      </c>
      <c r="L398" s="122"/>
    </row>
    <row r="399" spans="1:12" ht="14.25" thickTop="1">
      <c r="A399" s="147"/>
      <c r="B399" s="148"/>
      <c r="C399" s="148"/>
      <c r="D399" s="148"/>
      <c r="E399" s="148"/>
      <c r="F399" s="148"/>
      <c r="G399" s="148"/>
      <c r="H399" s="51"/>
      <c r="I399" s="51"/>
      <c r="J399" s="51"/>
      <c r="K399" s="127"/>
      <c r="L399" s="62"/>
    </row>
    <row r="400" spans="1:12" ht="13.5">
      <c r="A400" s="11" t="s">
        <v>46</v>
      </c>
      <c r="B400" s="19"/>
      <c r="C400" s="12"/>
      <c r="D400" s="53"/>
      <c r="E400" s="54"/>
      <c r="F400" s="54"/>
      <c r="G400" s="39">
        <f>ROUNDDOWN(D400+(E400*$E$3)+(F400*$F$3),0)</f>
        <v>0</v>
      </c>
      <c r="H400" s="44"/>
      <c r="I400" s="39">
        <f>G400</f>
        <v>0</v>
      </c>
      <c r="J400" s="39">
        <f>G400-H400-I400</f>
        <v>0</v>
      </c>
      <c r="K400" s="39"/>
      <c r="L400" s="62"/>
    </row>
    <row r="401" spans="1:12" ht="13.5">
      <c r="A401" s="11" t="s">
        <v>290</v>
      </c>
      <c r="B401" s="19"/>
      <c r="C401" s="12"/>
      <c r="D401" s="53"/>
      <c r="E401" s="54"/>
      <c r="F401" s="54"/>
      <c r="G401" s="39">
        <f>ROUNDDOWN(D401+(E401*$E$3)+(F401*$F$3),0)</f>
        <v>0</v>
      </c>
      <c r="H401" s="44"/>
      <c r="I401" s="39">
        <f>G401</f>
        <v>0</v>
      </c>
      <c r="J401" s="39">
        <f>G401-H401-I401</f>
        <v>0</v>
      </c>
      <c r="K401" s="39"/>
      <c r="L401" s="62"/>
    </row>
    <row r="402" spans="1:12" ht="13.5">
      <c r="A402" s="264" t="s">
        <v>292</v>
      </c>
      <c r="B402" s="265"/>
      <c r="C402" s="265"/>
      <c r="D402" s="55">
        <f aca="true" t="shared" si="94" ref="D402:I402">D59</f>
        <v>0</v>
      </c>
      <c r="E402" s="56">
        <f t="shared" si="94"/>
        <v>0</v>
      </c>
      <c r="F402" s="56">
        <f t="shared" si="94"/>
        <v>0</v>
      </c>
      <c r="G402" s="55">
        <f t="shared" si="94"/>
        <v>0</v>
      </c>
      <c r="H402" s="55">
        <f t="shared" si="94"/>
        <v>0</v>
      </c>
      <c r="I402" s="55">
        <f t="shared" si="94"/>
        <v>0</v>
      </c>
      <c r="J402" s="55">
        <f>G402-H402-I402</f>
        <v>0</v>
      </c>
      <c r="K402" s="55">
        <f>K59</f>
        <v>0</v>
      </c>
      <c r="L402" s="62"/>
    </row>
    <row r="403" spans="1:12" ht="13.5">
      <c r="A403" s="266" t="s">
        <v>597</v>
      </c>
      <c r="B403" s="267"/>
      <c r="C403" s="267"/>
      <c r="D403" s="57">
        <f aca="true" t="shared" si="95" ref="D403:I403">D306+D375+D398</f>
        <v>0</v>
      </c>
      <c r="E403" s="58">
        <f t="shared" si="95"/>
        <v>0</v>
      </c>
      <c r="F403" s="58">
        <f t="shared" si="95"/>
        <v>0</v>
      </c>
      <c r="G403" s="57">
        <f t="shared" si="95"/>
        <v>0</v>
      </c>
      <c r="H403" s="57">
        <f t="shared" si="95"/>
        <v>0</v>
      </c>
      <c r="I403" s="57">
        <f t="shared" si="95"/>
        <v>0</v>
      </c>
      <c r="J403" s="57">
        <f>G403-H403-I403</f>
        <v>0</v>
      </c>
      <c r="K403" s="57">
        <f>K306+K375+K398</f>
        <v>0</v>
      </c>
      <c r="L403" s="62"/>
    </row>
    <row r="404" spans="1:12" ht="34.5" customHeight="1">
      <c r="A404" s="428" t="s">
        <v>618</v>
      </c>
      <c r="B404" s="429"/>
      <c r="C404" s="430"/>
      <c r="D404" s="41">
        <f aca="true" t="shared" si="96" ref="D404:J404">D402+D403</f>
        <v>0</v>
      </c>
      <c r="E404" s="39">
        <f t="shared" si="96"/>
        <v>0</v>
      </c>
      <c r="F404" s="39">
        <f t="shared" si="96"/>
        <v>0</v>
      </c>
      <c r="G404" s="41">
        <f t="shared" si="96"/>
        <v>0</v>
      </c>
      <c r="H404" s="41">
        <f t="shared" si="96"/>
        <v>0</v>
      </c>
      <c r="I404" s="41">
        <f t="shared" si="96"/>
        <v>0</v>
      </c>
      <c r="J404" s="41">
        <f t="shared" si="96"/>
        <v>0</v>
      </c>
      <c r="K404" s="41">
        <f>K402+K403</f>
        <v>0</v>
      </c>
      <c r="L404" s="62"/>
    </row>
  </sheetData>
  <sheetProtection/>
  <mergeCells count="43">
    <mergeCell ref="A34:C34"/>
    <mergeCell ref="A50:C50"/>
    <mergeCell ref="A128:C128"/>
    <mergeCell ref="A118:C118"/>
    <mergeCell ref="A87:C87"/>
    <mergeCell ref="A42:C42"/>
    <mergeCell ref="A163:C163"/>
    <mergeCell ref="A196:C196"/>
    <mergeCell ref="A212:C212"/>
    <mergeCell ref="A147:C147"/>
    <mergeCell ref="A66:C66"/>
    <mergeCell ref="A156:C156"/>
    <mergeCell ref="A138:C138"/>
    <mergeCell ref="A203:C203"/>
    <mergeCell ref="A96:C96"/>
    <mergeCell ref="A294:C294"/>
    <mergeCell ref="A251:C251"/>
    <mergeCell ref="A286:C286"/>
    <mergeCell ref="A185:C185"/>
    <mergeCell ref="A174:C174"/>
    <mergeCell ref="A236:C236"/>
    <mergeCell ref="A273:C273"/>
    <mergeCell ref="A261:C261"/>
    <mergeCell ref="A344:C344"/>
    <mergeCell ref="A304:C304"/>
    <mergeCell ref="A384:C384"/>
    <mergeCell ref="A362:C362"/>
    <mergeCell ref="A404:C404"/>
    <mergeCell ref="A396:C396"/>
    <mergeCell ref="A357:C357"/>
    <mergeCell ref="A389:C389"/>
    <mergeCell ref="A331:C331"/>
    <mergeCell ref="A317:C317"/>
    <mergeCell ref="A1:C1"/>
    <mergeCell ref="A18:C18"/>
    <mergeCell ref="A27:C27"/>
    <mergeCell ref="A104:C104"/>
    <mergeCell ref="A57:C57"/>
    <mergeCell ref="A2:C2"/>
    <mergeCell ref="A3:C3"/>
    <mergeCell ref="A4:C4"/>
    <mergeCell ref="A9:C9"/>
    <mergeCell ref="A78:C78"/>
  </mergeCells>
  <printOptions/>
  <pageMargins left="0.5118110236220472" right="0.1968503937007874" top="0.8267716535433072" bottom="0.2755905511811024" header="0.4724409448818898" footer="0.11811023622047245"/>
  <pageSetup firstPageNumber="13" useFirstPageNumber="1" fitToHeight="3" horizontalDpi="600" verticalDpi="600" orientation="portrait" paperSize="9" scale="47" r:id="rId2"/>
  <headerFooter alignWithMargins="0">
    <oddHeader>&amp;R
</oddHeader>
  </headerFooter>
  <rowBreaks count="516" manualBreakCount="516">
    <brk id="59" max="11" man="1"/>
    <brk id="185" max="11" man="1"/>
    <brk id="306" max="11" man="1"/>
    <brk id="423" max="255" man="1"/>
    <brk id="550" max="255" man="1"/>
    <brk id="677" max="255" man="1"/>
    <brk id="804" max="255" man="1"/>
    <brk id="931" max="255" man="1"/>
    <brk id="1058" max="255" man="1"/>
    <brk id="1185" max="255" man="1"/>
    <brk id="1312" max="255" man="1"/>
    <brk id="1439" max="255" man="1"/>
    <brk id="1566" max="255" man="1"/>
    <brk id="1693" max="255" man="1"/>
    <brk id="1820" max="255" man="1"/>
    <brk id="1947" max="255" man="1"/>
    <brk id="2074" max="255" man="1"/>
    <brk id="2201" max="255" man="1"/>
    <brk id="2328" max="255" man="1"/>
    <brk id="2455" max="255" man="1"/>
    <brk id="2582" max="255" man="1"/>
    <brk id="2709" max="255" man="1"/>
    <brk id="2836" max="255" man="1"/>
    <brk id="2963" max="255" man="1"/>
    <brk id="3090" max="255" man="1"/>
    <brk id="3217" max="255" man="1"/>
    <brk id="3344" max="255" man="1"/>
    <brk id="3471" max="255" man="1"/>
    <brk id="3598" max="255" man="1"/>
    <brk id="3725" max="255" man="1"/>
    <brk id="3852" max="255" man="1"/>
    <brk id="3979" max="255" man="1"/>
    <brk id="4106" max="255" man="1"/>
    <brk id="4233" max="255" man="1"/>
    <brk id="4360" max="255" man="1"/>
    <brk id="4487" max="255" man="1"/>
    <brk id="4614" max="255" man="1"/>
    <brk id="4741" max="255" man="1"/>
    <brk id="4868" max="255" man="1"/>
    <brk id="4995" max="255" man="1"/>
    <brk id="5122" max="255" man="1"/>
    <brk id="5249" max="255" man="1"/>
    <brk id="5376" max="255" man="1"/>
    <brk id="5503" max="255" man="1"/>
    <brk id="5630" max="255" man="1"/>
    <brk id="5757" max="255" man="1"/>
    <brk id="5884" max="255" man="1"/>
    <brk id="6011" max="255" man="1"/>
    <brk id="6138" max="255" man="1"/>
    <brk id="6265" max="255" man="1"/>
    <brk id="6392" max="255" man="1"/>
    <brk id="6519" max="255" man="1"/>
    <brk id="6646" max="255" man="1"/>
    <brk id="6773" max="255" man="1"/>
    <brk id="6900" max="255" man="1"/>
    <brk id="7027" max="255" man="1"/>
    <brk id="7154" max="255" man="1"/>
    <brk id="7281" max="255" man="1"/>
    <brk id="7408" max="255" man="1"/>
    <brk id="7535" max="255" man="1"/>
    <brk id="7662" max="255" man="1"/>
    <brk id="7789" max="255" man="1"/>
    <brk id="7916" max="255" man="1"/>
    <brk id="8043" max="255" man="1"/>
    <brk id="8170" max="255" man="1"/>
    <brk id="8297" max="255" man="1"/>
    <brk id="8424" max="255" man="1"/>
    <brk id="8551" max="255" man="1"/>
    <brk id="8678" max="255" man="1"/>
    <brk id="8805" max="255" man="1"/>
    <brk id="8932" max="255" man="1"/>
    <brk id="9059" max="255" man="1"/>
    <brk id="9186" max="255" man="1"/>
    <brk id="9313" max="255" man="1"/>
    <brk id="9440" max="255" man="1"/>
    <brk id="9567" max="255" man="1"/>
    <brk id="9694" max="255" man="1"/>
    <brk id="9821" max="255" man="1"/>
    <brk id="9948" max="255" man="1"/>
    <brk id="10075" max="255" man="1"/>
    <brk id="10202" max="255" man="1"/>
    <brk id="10329" max="255" man="1"/>
    <brk id="10456" max="255" man="1"/>
    <brk id="10583" max="255" man="1"/>
    <brk id="10710" max="255" man="1"/>
    <brk id="10837" max="255" man="1"/>
    <brk id="10964" max="255" man="1"/>
    <brk id="11091" max="255" man="1"/>
    <brk id="11218" max="255" man="1"/>
    <brk id="11345" max="255" man="1"/>
    <brk id="11472" max="255" man="1"/>
    <brk id="11599" max="255" man="1"/>
    <brk id="11726" max="255" man="1"/>
    <brk id="11853" max="255" man="1"/>
    <brk id="11980" max="255" man="1"/>
    <brk id="12107" max="255" man="1"/>
    <brk id="12234" max="255" man="1"/>
    <brk id="12361" max="255" man="1"/>
    <brk id="12488" max="255" man="1"/>
    <brk id="12615" max="255" man="1"/>
    <brk id="12742" max="255" man="1"/>
    <brk id="12869" max="255" man="1"/>
    <brk id="12996" max="255" man="1"/>
    <brk id="13123" max="255" man="1"/>
    <brk id="13250" max="255" man="1"/>
    <brk id="13377" max="255" man="1"/>
    <brk id="13504" max="255" man="1"/>
    <brk id="13631" max="255" man="1"/>
    <brk id="13758" max="255" man="1"/>
    <brk id="13885" max="255" man="1"/>
    <brk id="14012" max="255" man="1"/>
    <brk id="14139" max="255" man="1"/>
    <brk id="14266" max="255" man="1"/>
    <brk id="14393" max="255" man="1"/>
    <brk id="14520" max="255" man="1"/>
    <brk id="14647" max="255" man="1"/>
    <brk id="14774" max="255" man="1"/>
    <brk id="14901" max="255" man="1"/>
    <brk id="15028" max="255" man="1"/>
    <brk id="15155" max="255" man="1"/>
    <brk id="15282" max="255" man="1"/>
    <brk id="15409" max="255" man="1"/>
    <brk id="15536" max="255" man="1"/>
    <brk id="15663" max="255" man="1"/>
    <brk id="15790" max="255" man="1"/>
    <brk id="15917" max="255" man="1"/>
    <brk id="16044" max="255" man="1"/>
    <brk id="16171" max="255" man="1"/>
    <brk id="16298" max="255" man="1"/>
    <brk id="16425" max="255" man="1"/>
    <brk id="16552" max="255" man="1"/>
    <brk id="16679" max="255" man="1"/>
    <brk id="16806" max="255" man="1"/>
    <brk id="16933" max="255" man="1"/>
    <brk id="17060" max="255" man="1"/>
    <brk id="17187" max="255" man="1"/>
    <brk id="17314" max="255" man="1"/>
    <brk id="17441" max="255" man="1"/>
    <brk id="17568" max="255" man="1"/>
    <brk id="17695" max="255" man="1"/>
    <brk id="17822" max="255" man="1"/>
    <brk id="17949" max="255" man="1"/>
    <brk id="18076" max="255" man="1"/>
    <brk id="18203" max="255" man="1"/>
    <brk id="18330" max="255" man="1"/>
    <brk id="18457" max="255" man="1"/>
    <brk id="18584" max="255" man="1"/>
    <brk id="18711" max="255" man="1"/>
    <brk id="18838" max="255" man="1"/>
    <brk id="18965" max="255" man="1"/>
    <brk id="19092" max="255" man="1"/>
    <brk id="19219" max="255" man="1"/>
    <brk id="19346" max="255" man="1"/>
    <brk id="19473" max="255" man="1"/>
    <brk id="19600" max="255" man="1"/>
    <brk id="19727" max="255" man="1"/>
    <brk id="19854" max="255" man="1"/>
    <brk id="19981" max="255" man="1"/>
    <brk id="20108" max="255" man="1"/>
    <brk id="20235" max="255" man="1"/>
    <brk id="20362" max="255" man="1"/>
    <brk id="20489" max="255" man="1"/>
    <brk id="20616" max="255" man="1"/>
    <brk id="20743" max="255" man="1"/>
    <brk id="20870" max="255" man="1"/>
    <brk id="20997" max="255" man="1"/>
    <brk id="21124" max="255" man="1"/>
    <brk id="21251" max="255" man="1"/>
    <brk id="21378" max="255" man="1"/>
    <brk id="21505" max="255" man="1"/>
    <brk id="21632" max="255" man="1"/>
    <brk id="21759" max="255" man="1"/>
    <brk id="21886" max="255" man="1"/>
    <brk id="22013" max="255" man="1"/>
    <brk id="22140" max="255" man="1"/>
    <brk id="22267" max="255" man="1"/>
    <brk id="22394" max="255" man="1"/>
    <brk id="22521" max="255" man="1"/>
    <brk id="22648" max="255" man="1"/>
    <brk id="22775" max="255" man="1"/>
    <brk id="22902" max="255" man="1"/>
    <brk id="23029" max="255" man="1"/>
    <brk id="23156" max="255" man="1"/>
    <brk id="23283" max="255" man="1"/>
    <brk id="23410" max="255" man="1"/>
    <brk id="23537" max="255" man="1"/>
    <brk id="23664" max="255" man="1"/>
    <brk id="23791" max="255" man="1"/>
    <brk id="23918" max="255" man="1"/>
    <brk id="24045" max="255" man="1"/>
    <brk id="24172" max="255" man="1"/>
    <brk id="24299" max="255" man="1"/>
    <brk id="24426" max="255" man="1"/>
    <brk id="24553" max="255" man="1"/>
    <brk id="24680" max="255" man="1"/>
    <brk id="24807" max="255" man="1"/>
    <brk id="24934" max="255" man="1"/>
    <brk id="25061" max="255" man="1"/>
    <brk id="25188" max="255" man="1"/>
    <brk id="25315" max="255" man="1"/>
    <brk id="25442" max="255" man="1"/>
    <brk id="25569" max="255" man="1"/>
    <brk id="25696" max="255" man="1"/>
    <brk id="25823" max="255" man="1"/>
    <brk id="25950" max="255" man="1"/>
    <brk id="26077" max="255" man="1"/>
    <brk id="26204" max="255" man="1"/>
    <brk id="26331" max="255" man="1"/>
    <brk id="26458" max="255" man="1"/>
    <brk id="26585" max="255" man="1"/>
    <brk id="26712" max="255" man="1"/>
    <brk id="26839" max="255" man="1"/>
    <brk id="26966" max="255" man="1"/>
    <brk id="27093" max="255" man="1"/>
    <brk id="27220" max="255" man="1"/>
    <brk id="27347" max="255" man="1"/>
    <brk id="27474" max="255" man="1"/>
    <brk id="27601" max="255" man="1"/>
    <brk id="27728" max="255" man="1"/>
    <brk id="27855" max="255" man="1"/>
    <brk id="27982" max="255" man="1"/>
    <brk id="28109" max="255" man="1"/>
    <brk id="28236" max="255" man="1"/>
    <brk id="28363" max="255" man="1"/>
    <brk id="28490" max="255" man="1"/>
    <brk id="28617" max="255" man="1"/>
    <brk id="28744" max="255" man="1"/>
    <brk id="28871" max="255" man="1"/>
    <brk id="28998" max="255" man="1"/>
    <brk id="29125" max="255" man="1"/>
    <brk id="29252" max="255" man="1"/>
    <brk id="29379" max="255" man="1"/>
    <brk id="29506" max="255" man="1"/>
    <brk id="29633" max="255" man="1"/>
    <brk id="29760" max="255" man="1"/>
    <brk id="29887" max="255" man="1"/>
    <brk id="30014" max="255" man="1"/>
    <brk id="30141" max="255" man="1"/>
    <brk id="30268" max="255" man="1"/>
    <brk id="30395" max="255" man="1"/>
    <brk id="30522" max="255" man="1"/>
    <brk id="30649" max="255" man="1"/>
    <brk id="30776" max="255" man="1"/>
    <brk id="30903" max="255" man="1"/>
    <brk id="31030" max="255" man="1"/>
    <brk id="31157" max="255" man="1"/>
    <brk id="31284" max="255" man="1"/>
    <brk id="31411" max="255" man="1"/>
    <brk id="31538" max="255" man="1"/>
    <brk id="31665" max="255" man="1"/>
    <brk id="31792" max="255" man="1"/>
    <brk id="31919" max="255" man="1"/>
    <brk id="32046" max="255" man="1"/>
    <brk id="32173" max="255" man="1"/>
    <brk id="32300" max="255" man="1"/>
    <brk id="32427" max="255" man="1"/>
    <brk id="32554" max="255" man="1"/>
    <brk id="32681" max="255" man="1"/>
    <brk id="32808" max="255" man="1"/>
    <brk id="32935" max="255" man="1"/>
    <brk id="33062" max="255" man="1"/>
    <brk id="33189" max="255" man="1"/>
    <brk id="33316" max="255" man="1"/>
    <brk id="33443" max="255" man="1"/>
    <brk id="33570" max="255" man="1"/>
    <brk id="33697" max="255" man="1"/>
    <brk id="33824" max="255" man="1"/>
    <brk id="33951" max="255" man="1"/>
    <brk id="34078" max="255" man="1"/>
    <brk id="34205" max="255" man="1"/>
    <brk id="34332" max="255" man="1"/>
    <brk id="34459" max="255" man="1"/>
    <brk id="34586" max="255" man="1"/>
    <brk id="34713" max="255" man="1"/>
    <brk id="34840" max="255" man="1"/>
    <brk id="34967" max="255" man="1"/>
    <brk id="35094" max="255" man="1"/>
    <brk id="35221" max="255" man="1"/>
    <brk id="35348" max="255" man="1"/>
    <brk id="35475" max="255" man="1"/>
    <brk id="35602" max="255" man="1"/>
    <brk id="35729" max="255" man="1"/>
    <brk id="35856" max="255" man="1"/>
    <brk id="35983" max="255" man="1"/>
    <brk id="36110" max="255" man="1"/>
    <brk id="36237" max="255" man="1"/>
    <brk id="36364" max="255" man="1"/>
    <brk id="36491" max="255" man="1"/>
    <brk id="36618" max="255" man="1"/>
    <brk id="36745" max="255" man="1"/>
    <brk id="36872" max="255" man="1"/>
    <brk id="36999" max="255" man="1"/>
    <brk id="37126" max="255" man="1"/>
    <brk id="37253" max="255" man="1"/>
    <brk id="37380" max="255" man="1"/>
    <brk id="37507" max="255" man="1"/>
    <brk id="37634" max="255" man="1"/>
    <brk id="37761" max="255" man="1"/>
    <brk id="37888" max="255" man="1"/>
    <brk id="38015" max="255" man="1"/>
    <brk id="38142" max="255" man="1"/>
    <brk id="38269" max="255" man="1"/>
    <brk id="38396" max="255" man="1"/>
    <brk id="38523" max="255" man="1"/>
    <brk id="38650" max="255" man="1"/>
    <brk id="38777" max="255" man="1"/>
    <brk id="38904" max="255" man="1"/>
    <brk id="39031" max="255" man="1"/>
    <brk id="39158" max="255" man="1"/>
    <brk id="39285" max="255" man="1"/>
    <brk id="39412" max="255" man="1"/>
    <brk id="39539" max="255" man="1"/>
    <brk id="39666" max="255" man="1"/>
    <brk id="39793" max="255" man="1"/>
    <brk id="39920" max="255" man="1"/>
    <brk id="40047" max="255" man="1"/>
    <brk id="40174" max="255" man="1"/>
    <brk id="40301" max="255" man="1"/>
    <brk id="40428" max="255" man="1"/>
    <brk id="40555" max="255" man="1"/>
    <brk id="40682" max="255" man="1"/>
    <brk id="40809" max="255" man="1"/>
    <brk id="40936" max="255" man="1"/>
    <brk id="41063" max="255" man="1"/>
    <brk id="41190" max="255" man="1"/>
    <brk id="41317" max="255" man="1"/>
    <brk id="41444" max="255" man="1"/>
    <brk id="41571" max="255" man="1"/>
    <brk id="41698" max="255" man="1"/>
    <brk id="41825" max="255" man="1"/>
    <brk id="41952" max="255" man="1"/>
    <brk id="42079" max="255" man="1"/>
    <brk id="42206" max="255" man="1"/>
    <brk id="42333" max="255" man="1"/>
    <brk id="42460" max="255" man="1"/>
    <brk id="42587" max="255" man="1"/>
    <brk id="42714" max="255" man="1"/>
    <brk id="42841" max="255" man="1"/>
    <brk id="42968" max="255" man="1"/>
    <brk id="43095" max="255" man="1"/>
    <brk id="43222" max="255" man="1"/>
    <brk id="43349" max="255" man="1"/>
    <brk id="43476" max="255" man="1"/>
    <brk id="43603" max="255" man="1"/>
    <brk id="43730" max="255" man="1"/>
    <brk id="43857" max="255" man="1"/>
    <brk id="43984" max="255" man="1"/>
    <brk id="44111" max="255" man="1"/>
    <brk id="44238" max="255" man="1"/>
    <brk id="44365" max="255" man="1"/>
    <brk id="44492" max="255" man="1"/>
    <brk id="44619" max="255" man="1"/>
    <brk id="44746" max="255" man="1"/>
    <brk id="44873" max="255" man="1"/>
    <brk id="45000" max="255" man="1"/>
    <brk id="45127" max="255" man="1"/>
    <brk id="45254" max="255" man="1"/>
    <brk id="45381" max="255" man="1"/>
    <brk id="45508" max="255" man="1"/>
    <brk id="45635" max="255" man="1"/>
    <brk id="45762" max="255" man="1"/>
    <brk id="45889" max="255" man="1"/>
    <brk id="46016" max="255" man="1"/>
    <brk id="46143" max="255" man="1"/>
    <brk id="46270" max="255" man="1"/>
    <brk id="46397" max="255" man="1"/>
    <brk id="46524" max="255" man="1"/>
    <brk id="46651" max="255" man="1"/>
    <brk id="46778" max="255" man="1"/>
    <brk id="46905" max="255" man="1"/>
    <brk id="47032" max="255" man="1"/>
    <brk id="47159" max="255" man="1"/>
    <brk id="47286" max="255" man="1"/>
    <brk id="47413" max="255" man="1"/>
    <brk id="47540" max="255" man="1"/>
    <brk id="47667" max="255" man="1"/>
    <brk id="47794" max="255" man="1"/>
    <brk id="47921" max="255" man="1"/>
    <brk id="48048" max="255" man="1"/>
    <brk id="48175" max="255" man="1"/>
    <brk id="48302" max="255" man="1"/>
    <brk id="48429" max="255" man="1"/>
    <brk id="48556" max="255" man="1"/>
    <brk id="48683" max="255" man="1"/>
    <brk id="48810" max="255" man="1"/>
    <brk id="48937" max="255" man="1"/>
    <brk id="49064" max="255" man="1"/>
    <brk id="49191" max="255" man="1"/>
    <brk id="49318" max="255" man="1"/>
    <brk id="49445" max="255" man="1"/>
    <brk id="49572" max="255" man="1"/>
    <brk id="49699" max="255" man="1"/>
    <brk id="49826" max="255" man="1"/>
    <brk id="49953" max="255" man="1"/>
    <brk id="50080" max="255" man="1"/>
    <brk id="50207" max="255" man="1"/>
    <brk id="50334" max="255" man="1"/>
    <brk id="50461" max="255" man="1"/>
    <brk id="50588" max="255" man="1"/>
    <brk id="50715" max="255" man="1"/>
    <brk id="50842" max="255" man="1"/>
    <brk id="50969" max="255" man="1"/>
    <brk id="51096" max="255" man="1"/>
    <brk id="51223" max="255" man="1"/>
    <brk id="51350" max="255" man="1"/>
    <brk id="51477" max="255" man="1"/>
    <brk id="51604" max="255" man="1"/>
    <brk id="51731" max="255" man="1"/>
    <brk id="51858" max="255" man="1"/>
    <brk id="51985" max="255" man="1"/>
    <brk id="52112" max="255" man="1"/>
    <brk id="52239" max="255" man="1"/>
    <brk id="52366" max="255" man="1"/>
    <brk id="52493" max="255" man="1"/>
    <brk id="52620" max="255" man="1"/>
    <brk id="52747" max="255" man="1"/>
    <brk id="52874" max="255" man="1"/>
    <brk id="53001" max="255" man="1"/>
    <brk id="53128" max="255" man="1"/>
    <brk id="53255" max="255" man="1"/>
    <brk id="53382" max="255" man="1"/>
    <brk id="53509" max="255" man="1"/>
    <brk id="53636" max="255" man="1"/>
    <brk id="53763" max="255" man="1"/>
    <brk id="53890" max="255" man="1"/>
    <brk id="54017" max="255" man="1"/>
    <brk id="54144" max="255" man="1"/>
    <brk id="54271" max="255" man="1"/>
    <brk id="54398" max="255" man="1"/>
    <brk id="54525" max="255" man="1"/>
    <brk id="54652" max="255" man="1"/>
    <brk id="54779" max="255" man="1"/>
    <brk id="54906" max="255" man="1"/>
    <brk id="55033" max="255" man="1"/>
    <brk id="55160" max="255" man="1"/>
    <brk id="55287" max="255" man="1"/>
    <brk id="55414" max="255" man="1"/>
    <brk id="55541" max="255" man="1"/>
    <brk id="55668" max="255" man="1"/>
    <brk id="55795" max="255" man="1"/>
    <brk id="55922" max="255" man="1"/>
    <brk id="56049" max="255" man="1"/>
    <brk id="56176" max="255" man="1"/>
    <brk id="56303" max="255" man="1"/>
    <brk id="56430" max="255" man="1"/>
    <brk id="56557" max="255" man="1"/>
    <brk id="56684" max="255" man="1"/>
    <brk id="56811" max="255" man="1"/>
    <brk id="56938" max="255" man="1"/>
    <brk id="57065" max="255" man="1"/>
    <brk id="57192" max="255" man="1"/>
    <brk id="57319" max="255" man="1"/>
    <brk id="57446" max="255" man="1"/>
    <brk id="57573" max="255" man="1"/>
    <brk id="57700" max="255" man="1"/>
    <brk id="57827" max="255" man="1"/>
    <brk id="57954" max="255" man="1"/>
    <brk id="58081" max="255" man="1"/>
    <brk id="58208" max="255" man="1"/>
    <brk id="58335" max="255" man="1"/>
    <brk id="58462" max="255" man="1"/>
    <brk id="58589" max="255" man="1"/>
    <brk id="58716" max="255" man="1"/>
    <brk id="58843" max="255" man="1"/>
    <brk id="58970" max="255" man="1"/>
    <brk id="59097" max="255" man="1"/>
    <brk id="59224" max="255" man="1"/>
    <brk id="59351" max="255" man="1"/>
    <brk id="59478" max="255" man="1"/>
    <brk id="59605" max="255" man="1"/>
    <brk id="59732" max="255" man="1"/>
    <brk id="59859" max="255" man="1"/>
    <brk id="59986" max="255" man="1"/>
    <brk id="60113" max="255" man="1"/>
    <brk id="60240" max="255" man="1"/>
    <brk id="60367" max="255" man="1"/>
    <brk id="60494" max="255" man="1"/>
    <brk id="60621" max="255" man="1"/>
    <brk id="60748" max="255" man="1"/>
    <brk id="60875" max="255" man="1"/>
    <brk id="61002" max="255" man="1"/>
    <brk id="61129" max="255" man="1"/>
    <brk id="61256" max="255" man="1"/>
    <brk id="61383" max="255" man="1"/>
    <brk id="61510" max="255" man="1"/>
    <brk id="61637" max="255" man="1"/>
    <brk id="61764" max="255" man="1"/>
    <brk id="61891" max="255" man="1"/>
    <brk id="62018" max="255" man="1"/>
    <brk id="62145" max="255" man="1"/>
    <brk id="62272" max="255" man="1"/>
    <brk id="62399" max="255" man="1"/>
    <brk id="62526" max="255" man="1"/>
    <brk id="62653" max="255" man="1"/>
    <brk id="62780" max="255" man="1"/>
    <brk id="62907" max="255" man="1"/>
    <brk id="63034" max="255" man="1"/>
    <brk id="63161" max="255" man="1"/>
    <brk id="63288" max="255" man="1"/>
    <brk id="63415" max="255" man="1"/>
    <brk id="63542" max="255" man="1"/>
    <brk id="63669" max="255" man="1"/>
    <brk id="63796" max="255" man="1"/>
    <brk id="63923" max="255" man="1"/>
    <brk id="64050" max="255" man="1"/>
    <brk id="64177" max="255" man="1"/>
    <brk id="64304" max="255" man="1"/>
    <brk id="64431" max="255" man="1"/>
    <brk id="64558" max="255" man="1"/>
    <brk id="64685" max="255" man="1"/>
    <brk id="64812" max="255" man="1"/>
    <brk id="64939" max="255" man="1"/>
    <brk id="65066" max="255" man="1"/>
    <brk id="65193" max="255" man="1"/>
    <brk id="65320" max="255" man="1"/>
    <brk id="65447" max="255" man="1"/>
  </rowBreaks>
  <ignoredErrors>
    <ignoredError sqref="B6" numberStoredAsText="1"/>
  </ignoredErrors>
  <drawing r:id="rId1"/>
</worksheet>
</file>

<file path=xl/worksheets/sheet3.xml><?xml version="1.0" encoding="utf-8"?>
<worksheet xmlns="http://schemas.openxmlformats.org/spreadsheetml/2006/main" xmlns:r="http://schemas.openxmlformats.org/officeDocument/2006/relationships">
  <sheetPr>
    <pageSetUpPr fitToPage="1"/>
  </sheetPr>
  <dimension ref="A1:I57"/>
  <sheetViews>
    <sheetView zoomScaleSheetLayoutView="100" workbookViewId="0" topLeftCell="A1">
      <selection activeCell="A1" sqref="A1"/>
    </sheetView>
  </sheetViews>
  <sheetFormatPr defaultColWidth="8.75390625" defaultRowHeight="13.5"/>
  <cols>
    <col min="1" max="1" width="5.875" style="277" customWidth="1"/>
    <col min="2" max="2" width="35.00390625" style="277" customWidth="1"/>
    <col min="3" max="3" width="10.625" style="276" customWidth="1"/>
    <col min="4" max="4" width="10.625" style="275" customWidth="1"/>
    <col min="5" max="5" width="10.375" style="94" customWidth="1"/>
    <col min="6" max="6" width="8.625" style="94" customWidth="1"/>
    <col min="7" max="7" width="11.875" style="94" customWidth="1"/>
    <col min="8" max="16384" width="8.75390625" style="94" customWidth="1"/>
  </cols>
  <sheetData>
    <row r="1" spans="1:7" ht="17.25">
      <c r="A1" s="260" t="s">
        <v>1025</v>
      </c>
      <c r="B1" s="100"/>
      <c r="C1" s="255" t="s">
        <v>674</v>
      </c>
      <c r="D1" s="402"/>
      <c r="E1" s="403"/>
      <c r="F1" s="403"/>
      <c r="G1" s="404"/>
    </row>
    <row r="2" spans="1:7" ht="7.5" customHeight="1">
      <c r="A2" s="100"/>
      <c r="B2" s="100"/>
      <c r="C2" s="101"/>
      <c r="D2" s="101"/>
      <c r="E2" s="101"/>
      <c r="F2" s="101"/>
      <c r="G2" s="101"/>
    </row>
    <row r="3" spans="1:9" ht="13.5">
      <c r="A3" s="258" t="s">
        <v>669</v>
      </c>
      <c r="B3" s="100"/>
      <c r="C3" s="255"/>
      <c r="D3" s="259" t="s">
        <v>670</v>
      </c>
      <c r="E3" s="101"/>
      <c r="I3" s="94" t="s">
        <v>672</v>
      </c>
    </row>
    <row r="4" spans="1:7" ht="13.5">
      <c r="A4" s="258"/>
      <c r="B4" s="100"/>
      <c r="C4" s="255"/>
      <c r="D4" s="259" t="s">
        <v>671</v>
      </c>
      <c r="E4" s="101"/>
      <c r="F4" s="101"/>
      <c r="G4" s="101"/>
    </row>
    <row r="5" spans="1:7" ht="13.5">
      <c r="A5" s="258" t="s">
        <v>668</v>
      </c>
      <c r="B5" s="100"/>
      <c r="C5" s="101"/>
      <c r="D5" s="101"/>
      <c r="E5" s="101"/>
      <c r="F5" s="101"/>
      <c r="G5" s="101"/>
    </row>
    <row r="6" spans="1:7" ht="15" customHeight="1">
      <c r="A6" s="407"/>
      <c r="B6" s="408"/>
      <c r="C6" s="298"/>
      <c r="D6" s="302"/>
      <c r="E6" s="302"/>
      <c r="F6" s="302"/>
      <c r="G6" s="301"/>
    </row>
    <row r="7" spans="1:7" ht="15.75" customHeight="1">
      <c r="A7" s="409"/>
      <c r="B7" s="410"/>
      <c r="C7" s="300"/>
      <c r="D7" s="299"/>
      <c r="E7" s="299"/>
      <c r="F7" s="298"/>
      <c r="G7" s="297"/>
    </row>
    <row r="8" spans="1:7" ht="64.5" customHeight="1" thickBot="1">
      <c r="A8" s="411"/>
      <c r="B8" s="412"/>
      <c r="C8" s="273" t="s">
        <v>696</v>
      </c>
      <c r="D8" s="274" t="s">
        <v>695</v>
      </c>
      <c r="E8" s="274" t="s">
        <v>694</v>
      </c>
      <c r="F8" s="273" t="s">
        <v>693</v>
      </c>
      <c r="G8" s="382" t="s">
        <v>1028</v>
      </c>
    </row>
    <row r="9" spans="1:7" ht="14.25" thickTop="1">
      <c r="A9" s="296" t="s">
        <v>291</v>
      </c>
      <c r="B9" s="435"/>
      <c r="C9" s="435"/>
      <c r="D9" s="435"/>
      <c r="E9" s="435"/>
      <c r="F9" s="435"/>
      <c r="G9" s="436"/>
    </row>
    <row r="10" spans="1:7" ht="15.75" customHeight="1">
      <c r="A10" s="383">
        <v>101</v>
      </c>
      <c r="B10" s="383" t="s">
        <v>47</v>
      </c>
      <c r="C10" s="384">
        <f>'予算詳細（アニメ）'!G9</f>
        <v>0</v>
      </c>
      <c r="D10" s="384">
        <f>'予算詳細（アニメ）'!H9</f>
        <v>0</v>
      </c>
      <c r="E10" s="384">
        <f>'予算詳細（アニメ）'!I9</f>
        <v>0</v>
      </c>
      <c r="F10" s="384">
        <f>'予算詳細（アニメ）'!J9</f>
        <v>0</v>
      </c>
      <c r="G10" s="384">
        <f>'予算詳細（アニメ）'!K9</f>
        <v>0</v>
      </c>
    </row>
    <row r="11" spans="1:7" ht="13.5">
      <c r="A11" s="385">
        <v>102</v>
      </c>
      <c r="B11" s="385" t="s">
        <v>692</v>
      </c>
      <c r="C11" s="384">
        <f>'予算詳細（アニメ）'!G15</f>
        <v>0</v>
      </c>
      <c r="D11" s="384">
        <f>'予算詳細（アニメ）'!H15</f>
        <v>0</v>
      </c>
      <c r="E11" s="384">
        <f>'予算詳細（アニメ）'!I15</f>
        <v>0</v>
      </c>
      <c r="F11" s="384">
        <f>'予算詳細（アニメ）'!J15</f>
        <v>0</v>
      </c>
      <c r="G11" s="384">
        <f>'予算詳細（アニメ）'!K15</f>
        <v>0</v>
      </c>
    </row>
    <row r="12" spans="1:7" ht="13.5">
      <c r="A12" s="385">
        <v>103</v>
      </c>
      <c r="B12" s="385" t="s">
        <v>48</v>
      </c>
      <c r="C12" s="384">
        <f>'予算詳細（アニメ）'!G24</f>
        <v>0</v>
      </c>
      <c r="D12" s="384">
        <f>'予算詳細（アニメ）'!H24</f>
        <v>0</v>
      </c>
      <c r="E12" s="384">
        <f>'予算詳細（アニメ）'!I24</f>
        <v>0</v>
      </c>
      <c r="F12" s="384">
        <f>'予算詳細（アニメ）'!J24</f>
        <v>0</v>
      </c>
      <c r="G12" s="384">
        <f>'予算詳細（アニメ）'!K24</f>
        <v>0</v>
      </c>
    </row>
    <row r="13" spans="1:7" ht="13.5">
      <c r="A13" s="385">
        <v>104</v>
      </c>
      <c r="B13" s="385" t="s">
        <v>49</v>
      </c>
      <c r="C13" s="384">
        <f>'予算詳細（アニメ）'!G34</f>
        <v>0</v>
      </c>
      <c r="D13" s="384">
        <f>'予算詳細（アニメ）'!H34</f>
        <v>0</v>
      </c>
      <c r="E13" s="384">
        <f>'予算詳細（アニメ）'!I34</f>
        <v>0</v>
      </c>
      <c r="F13" s="384">
        <f>'予算詳細（アニメ）'!J34</f>
        <v>0</v>
      </c>
      <c r="G13" s="384">
        <f>'予算詳細（アニメ）'!K34</f>
        <v>0</v>
      </c>
    </row>
    <row r="14" spans="1:7" ht="13.5">
      <c r="A14" s="385">
        <v>105</v>
      </c>
      <c r="B14" s="385" t="s">
        <v>50</v>
      </c>
      <c r="C14" s="384">
        <f>'予算詳細（アニメ）'!G42</f>
        <v>0</v>
      </c>
      <c r="D14" s="384">
        <f>'予算詳細（アニメ）'!H42</f>
        <v>0</v>
      </c>
      <c r="E14" s="384">
        <f>'予算詳細（アニメ）'!I42</f>
        <v>0</v>
      </c>
      <c r="F14" s="384">
        <f>'予算詳細（アニメ）'!J42</f>
        <v>0</v>
      </c>
      <c r="G14" s="384">
        <f>'予算詳細（アニメ）'!K42</f>
        <v>0</v>
      </c>
    </row>
    <row r="15" spans="1:7" ht="13.5" customHeight="1" thickBot="1">
      <c r="A15" s="386">
        <v>106</v>
      </c>
      <c r="B15" s="386" t="s">
        <v>691</v>
      </c>
      <c r="C15" s="384">
        <f>'予算詳細（アニメ）'!G50</f>
        <v>0</v>
      </c>
      <c r="D15" s="384">
        <f>'予算詳細（アニメ）'!H50</f>
        <v>0</v>
      </c>
      <c r="E15" s="384">
        <f>'予算詳細（アニメ）'!I50</f>
        <v>0</v>
      </c>
      <c r="F15" s="384">
        <f>'予算詳細（アニメ）'!J50</f>
        <v>0</v>
      </c>
      <c r="G15" s="384">
        <f>'予算詳細（アニメ）'!K50</f>
        <v>0</v>
      </c>
    </row>
    <row r="16" spans="1:7" s="112" customFormat="1" ht="15" thickBot="1" thickTop="1">
      <c r="A16" s="295" t="s">
        <v>292</v>
      </c>
      <c r="B16" s="294"/>
      <c r="C16" s="389">
        <f>'予算詳細（アニメ）'!G52</f>
        <v>0</v>
      </c>
      <c r="D16" s="389">
        <f>'予算詳細（アニメ）'!H52</f>
        <v>0</v>
      </c>
      <c r="E16" s="389">
        <f>'予算詳細（アニメ）'!I52</f>
        <v>0</v>
      </c>
      <c r="F16" s="389">
        <f>'予算詳細（アニメ）'!J52</f>
        <v>0</v>
      </c>
      <c r="G16" s="389">
        <f>'予算詳細（アニメ）'!K52</f>
        <v>0</v>
      </c>
    </row>
    <row r="17" spans="1:7" s="112" customFormat="1" ht="14.25" thickTop="1">
      <c r="A17" s="293">
        <v>112</v>
      </c>
      <c r="B17" s="383" t="s">
        <v>690</v>
      </c>
      <c r="C17" s="387">
        <f>'予算詳細（アニメ）'!G62</f>
        <v>0</v>
      </c>
      <c r="D17" s="387">
        <f>'予算詳細（アニメ）'!H62</f>
        <v>0</v>
      </c>
      <c r="E17" s="387">
        <f>'予算詳細（アニメ）'!I62</f>
        <v>0</v>
      </c>
      <c r="F17" s="387">
        <f>'予算詳細（アニメ）'!J62</f>
        <v>0</v>
      </c>
      <c r="G17" s="387">
        <f>'予算詳細（アニメ）'!K62</f>
        <v>0</v>
      </c>
    </row>
    <row r="18" spans="1:7" ht="13.5">
      <c r="A18" s="287">
        <v>113</v>
      </c>
      <c r="B18" s="385" t="s">
        <v>689</v>
      </c>
      <c r="C18" s="387">
        <f>'予算詳細（アニメ）'!G79</f>
        <v>0</v>
      </c>
      <c r="D18" s="387">
        <f>'予算詳細（アニメ）'!H79</f>
        <v>0</v>
      </c>
      <c r="E18" s="387">
        <f>'予算詳細（アニメ）'!I79</f>
        <v>0</v>
      </c>
      <c r="F18" s="387">
        <f>'予算詳細（アニメ）'!J79</f>
        <v>0</v>
      </c>
      <c r="G18" s="387">
        <f>'予算詳細（アニメ）'!K79</f>
        <v>0</v>
      </c>
    </row>
    <row r="19" spans="1:7" ht="13.5">
      <c r="A19" s="287">
        <v>114</v>
      </c>
      <c r="B19" s="385" t="s">
        <v>688</v>
      </c>
      <c r="C19" s="387">
        <f>'予算詳細（アニメ）'!G86</f>
        <v>0</v>
      </c>
      <c r="D19" s="387">
        <f>'予算詳細（アニメ）'!H86</f>
        <v>0</v>
      </c>
      <c r="E19" s="387">
        <f>'予算詳細（アニメ）'!I86</f>
        <v>0</v>
      </c>
      <c r="F19" s="387">
        <f>'予算詳細（アニメ）'!J86</f>
        <v>0</v>
      </c>
      <c r="G19" s="387">
        <f>'予算詳細（アニメ）'!K86</f>
        <v>0</v>
      </c>
    </row>
    <row r="20" spans="1:7" ht="13.5">
      <c r="A20" s="287">
        <v>115</v>
      </c>
      <c r="B20" s="385" t="s">
        <v>687</v>
      </c>
      <c r="C20" s="387">
        <f>'予算詳細（アニメ）'!G93</f>
        <v>0</v>
      </c>
      <c r="D20" s="387">
        <f>'予算詳細（アニメ）'!H93</f>
        <v>0</v>
      </c>
      <c r="E20" s="387">
        <f>'予算詳細（アニメ）'!I93</f>
        <v>0</v>
      </c>
      <c r="F20" s="387">
        <f>'予算詳細（アニメ）'!J93</f>
        <v>0</v>
      </c>
      <c r="G20" s="387">
        <f>'予算詳細（アニメ）'!K93</f>
        <v>0</v>
      </c>
    </row>
    <row r="21" spans="1:7" ht="13.5">
      <c r="A21" s="287">
        <v>116</v>
      </c>
      <c r="B21" s="385" t="s">
        <v>686</v>
      </c>
      <c r="C21" s="387">
        <f>'予算詳細（アニメ）'!G99</f>
        <v>0</v>
      </c>
      <c r="D21" s="387">
        <f>'予算詳細（アニメ）'!H99</f>
        <v>0</v>
      </c>
      <c r="E21" s="387">
        <f>'予算詳細（アニメ）'!I99</f>
        <v>0</v>
      </c>
      <c r="F21" s="387">
        <f>'予算詳細（アニメ）'!J99</f>
        <v>0</v>
      </c>
      <c r="G21" s="387">
        <f>'予算詳細（アニメ）'!K99</f>
        <v>0</v>
      </c>
    </row>
    <row r="22" spans="1:7" ht="13.5">
      <c r="A22" s="287">
        <v>117</v>
      </c>
      <c r="B22" s="385" t="s">
        <v>685</v>
      </c>
      <c r="C22" s="387">
        <f>'予算詳細（アニメ）'!G106</f>
        <v>0</v>
      </c>
      <c r="D22" s="387">
        <f>'予算詳細（アニメ）'!H106</f>
        <v>0</v>
      </c>
      <c r="E22" s="387">
        <f>'予算詳細（アニメ）'!I106</f>
        <v>0</v>
      </c>
      <c r="F22" s="387">
        <f>'予算詳細（アニメ）'!J106</f>
        <v>0</v>
      </c>
      <c r="G22" s="387">
        <f>'予算詳細（アニメ）'!K106</f>
        <v>0</v>
      </c>
    </row>
    <row r="23" spans="1:7" ht="13.5">
      <c r="A23" s="287">
        <v>118</v>
      </c>
      <c r="B23" s="385" t="s">
        <v>684</v>
      </c>
      <c r="C23" s="387">
        <f>'予算詳細（アニメ）'!G115</f>
        <v>0</v>
      </c>
      <c r="D23" s="387">
        <f>'予算詳細（アニメ）'!H115</f>
        <v>0</v>
      </c>
      <c r="E23" s="387">
        <f>'予算詳細（アニメ）'!I115</f>
        <v>0</v>
      </c>
      <c r="F23" s="387">
        <f>'予算詳細（アニメ）'!J115</f>
        <v>0</v>
      </c>
      <c r="G23" s="387">
        <f>'予算詳細（アニメ）'!K115</f>
        <v>0</v>
      </c>
    </row>
    <row r="24" spans="1:7" ht="13.5">
      <c r="A24" s="290">
        <v>119</v>
      </c>
      <c r="B24" s="388" t="s">
        <v>683</v>
      </c>
      <c r="C24" s="387">
        <f>'予算詳細（アニメ）'!G120</f>
        <v>0</v>
      </c>
      <c r="D24" s="387">
        <f>'予算詳細（アニメ）'!H120</f>
        <v>0</v>
      </c>
      <c r="E24" s="387">
        <f>'予算詳細（アニメ）'!I120</f>
        <v>0</v>
      </c>
      <c r="F24" s="387">
        <f>'予算詳細（アニメ）'!J120</f>
        <v>0</v>
      </c>
      <c r="G24" s="387">
        <f>'予算詳細（アニメ）'!K120</f>
        <v>0</v>
      </c>
    </row>
    <row r="25" spans="1:7" ht="13.5">
      <c r="A25" s="287">
        <v>120</v>
      </c>
      <c r="B25" s="385" t="s">
        <v>193</v>
      </c>
      <c r="C25" s="387">
        <f>'予算詳細（アニメ）'!G136</f>
        <v>0</v>
      </c>
      <c r="D25" s="387">
        <f>'予算詳細（アニメ）'!H136</f>
        <v>0</v>
      </c>
      <c r="E25" s="387">
        <f>'予算詳細（アニメ）'!I136</f>
        <v>0</v>
      </c>
      <c r="F25" s="387">
        <f>'予算詳細（アニメ）'!J136</f>
        <v>0</v>
      </c>
      <c r="G25" s="387">
        <f>'予算詳細（アニメ）'!K136</f>
        <v>0</v>
      </c>
    </row>
    <row r="26" spans="1:7" ht="13.5">
      <c r="A26" s="287">
        <v>121</v>
      </c>
      <c r="B26" s="385" t="s">
        <v>682</v>
      </c>
      <c r="C26" s="387">
        <f>'予算詳細（アニメ）'!G151</f>
        <v>0</v>
      </c>
      <c r="D26" s="387">
        <f>'予算詳細（アニメ）'!H151</f>
        <v>0</v>
      </c>
      <c r="E26" s="387">
        <f>'予算詳細（アニメ）'!I151</f>
        <v>0</v>
      </c>
      <c r="F26" s="387">
        <f>'予算詳細（アニメ）'!J151</f>
        <v>0</v>
      </c>
      <c r="G26" s="387">
        <f>'予算詳細（アニメ）'!K151</f>
        <v>0</v>
      </c>
    </row>
    <row r="27" spans="1:7" ht="14.25" thickBot="1">
      <c r="A27" s="290">
        <v>122</v>
      </c>
      <c r="B27" s="388" t="s">
        <v>681</v>
      </c>
      <c r="C27" s="387">
        <f>'予算詳細（アニメ）'!G155</f>
        <v>0</v>
      </c>
      <c r="D27" s="387">
        <f>'予算詳細（アニメ）'!H155</f>
        <v>0</v>
      </c>
      <c r="E27" s="387">
        <f>'予算詳細（アニメ）'!I155</f>
        <v>0</v>
      </c>
      <c r="F27" s="387">
        <f>'予算詳細（アニメ）'!J155</f>
        <v>0</v>
      </c>
      <c r="G27" s="387">
        <f>'予算詳細（アニメ）'!K155</f>
        <v>0</v>
      </c>
    </row>
    <row r="28" spans="1:7" s="112" customFormat="1" ht="15" thickBot="1" thickTop="1">
      <c r="A28" s="292" t="s">
        <v>596</v>
      </c>
      <c r="B28" s="291"/>
      <c r="C28" s="392">
        <f>'予算詳細（アニメ）'!G157</f>
        <v>0</v>
      </c>
      <c r="D28" s="392">
        <f>'予算詳細（アニメ）'!H157</f>
        <v>0</v>
      </c>
      <c r="E28" s="392">
        <f>'予算詳細（アニメ）'!I157</f>
        <v>0</v>
      </c>
      <c r="F28" s="392">
        <f>'予算詳細（アニメ）'!J157</f>
        <v>0</v>
      </c>
      <c r="G28" s="392">
        <f>'予算詳細（アニメ）'!K157</f>
        <v>0</v>
      </c>
    </row>
    <row r="29" spans="1:7" ht="14.25" thickTop="1">
      <c r="A29" s="385">
        <v>361</v>
      </c>
      <c r="B29" s="385" t="s">
        <v>77</v>
      </c>
      <c r="C29" s="387">
        <f>'予算詳細（アニメ）'!G167</f>
        <v>0</v>
      </c>
      <c r="D29" s="387">
        <f>'予算詳細（アニメ）'!H167</f>
        <v>0</v>
      </c>
      <c r="E29" s="387">
        <f>'予算詳細（アニメ）'!I167</f>
        <v>0</v>
      </c>
      <c r="F29" s="387">
        <f>'予算詳細（アニメ）'!J167</f>
        <v>0</v>
      </c>
      <c r="G29" s="387">
        <f>'予算詳細（アニメ）'!K167</f>
        <v>0</v>
      </c>
    </row>
    <row r="30" spans="1:7" ht="13.5">
      <c r="A30" s="385">
        <v>362</v>
      </c>
      <c r="B30" s="385" t="s">
        <v>680</v>
      </c>
      <c r="C30" s="387">
        <f>'予算詳細（アニメ）'!G176</f>
        <v>0</v>
      </c>
      <c r="D30" s="387">
        <f>'予算詳細（アニメ）'!H176</f>
        <v>0</v>
      </c>
      <c r="E30" s="387">
        <f>'予算詳細（アニメ）'!I176</f>
        <v>0</v>
      </c>
      <c r="F30" s="387">
        <f>'予算詳細（アニメ）'!J176</f>
        <v>0</v>
      </c>
      <c r="G30" s="387">
        <f>'予算詳細（アニメ）'!K176</f>
        <v>0</v>
      </c>
    </row>
    <row r="31" spans="1:7" ht="13.5">
      <c r="A31" s="385">
        <v>363</v>
      </c>
      <c r="B31" s="385" t="s">
        <v>78</v>
      </c>
      <c r="C31" s="387">
        <f>'予算詳細（アニメ）'!G188</f>
        <v>0</v>
      </c>
      <c r="D31" s="387">
        <f>'予算詳細（アニメ）'!H188</f>
        <v>0</v>
      </c>
      <c r="E31" s="387">
        <f>'予算詳細（アニメ）'!I188</f>
        <v>0</v>
      </c>
      <c r="F31" s="387">
        <f>'予算詳細（アニメ）'!J188</f>
        <v>0</v>
      </c>
      <c r="G31" s="387">
        <f>'予算詳細（アニメ）'!K188</f>
        <v>0</v>
      </c>
    </row>
    <row r="32" spans="1:7" ht="13.5">
      <c r="A32" s="385">
        <v>364</v>
      </c>
      <c r="B32" s="385" t="s">
        <v>79</v>
      </c>
      <c r="C32" s="387">
        <f>'予算詳細（アニメ）'!G200</f>
        <v>0</v>
      </c>
      <c r="D32" s="387">
        <f>'予算詳細（アニメ）'!H200</f>
        <v>0</v>
      </c>
      <c r="E32" s="387">
        <f>'予算詳細（アニメ）'!I200</f>
        <v>0</v>
      </c>
      <c r="F32" s="387">
        <f>'予算詳細（アニメ）'!J200</f>
        <v>0</v>
      </c>
      <c r="G32" s="387">
        <f>'予算詳細（アニメ）'!K200</f>
        <v>0</v>
      </c>
    </row>
    <row r="33" spans="1:7" ht="13.5">
      <c r="A33" s="385">
        <v>366</v>
      </c>
      <c r="B33" s="385" t="s">
        <v>80</v>
      </c>
      <c r="C33" s="387">
        <f>'予算詳細（アニメ）'!G212</f>
        <v>0</v>
      </c>
      <c r="D33" s="387">
        <f>'予算詳細（アニメ）'!H212</f>
        <v>0</v>
      </c>
      <c r="E33" s="387">
        <f>'予算詳細（アニメ）'!I212</f>
        <v>0</v>
      </c>
      <c r="F33" s="387">
        <f>'予算詳細（アニメ）'!J212</f>
        <v>0</v>
      </c>
      <c r="G33" s="387">
        <f>'予算詳細（アニメ）'!K212</f>
        <v>0</v>
      </c>
    </row>
    <row r="34" spans="1:7" ht="13.5">
      <c r="A34" s="385">
        <v>368</v>
      </c>
      <c r="B34" s="385" t="s">
        <v>81</v>
      </c>
      <c r="C34" s="387">
        <f>'予算詳細（アニメ）'!G217</f>
        <v>0</v>
      </c>
      <c r="D34" s="387">
        <f>'予算詳細（アニメ）'!H217</f>
        <v>0</v>
      </c>
      <c r="E34" s="387">
        <f>'予算詳細（アニメ）'!I217</f>
        <v>0</v>
      </c>
      <c r="F34" s="387">
        <f>'予算詳細（アニメ）'!J217</f>
        <v>0</v>
      </c>
      <c r="G34" s="387">
        <f>'予算詳細（アニメ）'!K217</f>
        <v>0</v>
      </c>
    </row>
    <row r="35" spans="1:7" ht="13.5">
      <c r="A35" s="388">
        <v>370</v>
      </c>
      <c r="B35" s="388" t="s">
        <v>679</v>
      </c>
      <c r="C35" s="387">
        <f>'予算詳細（アニメ）'!G221</f>
        <v>0</v>
      </c>
      <c r="D35" s="387">
        <f>'予算詳細（アニメ）'!H173</f>
        <v>0</v>
      </c>
      <c r="E35" s="387">
        <f>'予算詳細（アニメ）'!I173</f>
        <v>0</v>
      </c>
      <c r="F35" s="387">
        <f>'予算詳細（アニメ）'!J173</f>
        <v>0</v>
      </c>
      <c r="G35" s="387">
        <f>'予算詳細（アニメ）'!K173</f>
        <v>0</v>
      </c>
    </row>
    <row r="36" spans="1:7" ht="15" customHeight="1">
      <c r="A36" s="433">
        <v>371</v>
      </c>
      <c r="B36" s="385" t="s">
        <v>678</v>
      </c>
      <c r="C36" s="387">
        <f>'予算詳細（アニメ）'!G223+'予算詳細（アニメ）'!G224</f>
        <v>0</v>
      </c>
      <c r="D36" s="387">
        <f>'予算詳細（アニメ）'!H223+'予算詳細（アニメ）'!H224</f>
        <v>0</v>
      </c>
      <c r="E36" s="387">
        <f>'予算詳細（アニメ）'!I223+'予算詳細（アニメ）'!I224</f>
        <v>0</v>
      </c>
      <c r="F36" s="387">
        <f>'予算詳細（アニメ）'!J223+'予算詳細（アニメ）'!J224</f>
        <v>0</v>
      </c>
      <c r="G36" s="387">
        <f>'予算詳細（アニメ）'!K223+'予算詳細（アニメ）'!K224</f>
        <v>0</v>
      </c>
    </row>
    <row r="37" spans="1:7" ht="15" customHeight="1">
      <c r="A37" s="434"/>
      <c r="B37" s="385" t="s">
        <v>677</v>
      </c>
      <c r="C37" s="387">
        <f>'予算詳細（アニメ）'!G225+'予算詳細（アニメ）'!G226</f>
        <v>0</v>
      </c>
      <c r="D37" s="387">
        <f>'予算詳細（アニメ）'!H225+'予算詳細（アニメ）'!H226</f>
        <v>0</v>
      </c>
      <c r="E37" s="387">
        <f>'予算詳細（アニメ）'!I225+'予算詳細（アニメ）'!I226</f>
        <v>0</v>
      </c>
      <c r="F37" s="387">
        <f>'予算詳細（アニメ）'!J225+'予算詳細（アニメ）'!J226</f>
        <v>0</v>
      </c>
      <c r="G37" s="387">
        <f>'予算詳細（アニメ）'!K225+'予算詳細（アニメ）'!K226</f>
        <v>0</v>
      </c>
    </row>
    <row r="38" spans="1:7" ht="15" customHeight="1" thickBot="1">
      <c r="A38" s="385">
        <v>372</v>
      </c>
      <c r="B38" s="385" t="s">
        <v>676</v>
      </c>
      <c r="C38" s="387">
        <f>'予算詳細（アニメ）'!G231</f>
        <v>0</v>
      </c>
      <c r="D38" s="387">
        <f>'予算詳細（アニメ）'!H231</f>
        <v>0</v>
      </c>
      <c r="E38" s="387">
        <f>'予算詳細（アニメ）'!I231</f>
        <v>0</v>
      </c>
      <c r="F38" s="387">
        <f>'予算詳細（アニメ）'!J231</f>
        <v>0</v>
      </c>
      <c r="G38" s="387">
        <f>'予算詳細（アニメ）'!K231</f>
        <v>0</v>
      </c>
    </row>
    <row r="39" spans="1:7" s="112" customFormat="1" ht="15" thickBot="1" thickTop="1">
      <c r="A39" s="289" t="s">
        <v>293</v>
      </c>
      <c r="B39" s="288"/>
      <c r="C39" s="391">
        <f>'予算詳細（アニメ）'!G233</f>
        <v>0</v>
      </c>
      <c r="D39" s="391">
        <f>'予算詳細（アニメ）'!H233</f>
        <v>0</v>
      </c>
      <c r="E39" s="391">
        <f>'予算詳細（アニメ）'!I233</f>
        <v>0</v>
      </c>
      <c r="F39" s="391">
        <f>'予算詳細（アニメ）'!J233</f>
        <v>0</v>
      </c>
      <c r="G39" s="391">
        <f>'予算詳細（アニメ）'!K233</f>
        <v>0</v>
      </c>
    </row>
    <row r="40" spans="1:7" ht="15" thickBot="1" thickTop="1">
      <c r="A40" s="385">
        <v>470</v>
      </c>
      <c r="B40" s="386" t="s">
        <v>82</v>
      </c>
      <c r="C40" s="390">
        <f>'予算詳細（アニメ）'!G242</f>
        <v>0</v>
      </c>
      <c r="D40" s="390">
        <f>'予算詳細（アニメ）'!H242</f>
        <v>0</v>
      </c>
      <c r="E40" s="390">
        <f>'予算詳細（アニメ）'!I242</f>
        <v>0</v>
      </c>
      <c r="F40" s="390">
        <f>'予算詳細（アニメ）'!J242</f>
        <v>0</v>
      </c>
      <c r="G40" s="390">
        <f>'予算詳細（アニメ）'!K242</f>
        <v>0</v>
      </c>
    </row>
    <row r="41" spans="1:7" s="112" customFormat="1" ht="15" thickBot="1" thickTop="1">
      <c r="A41" s="286" t="s">
        <v>294</v>
      </c>
      <c r="B41" s="285"/>
      <c r="C41" s="392">
        <f>'予算詳細（アニメ）'!G256</f>
        <v>0</v>
      </c>
      <c r="D41" s="392">
        <f>'予算詳細（アニメ）'!H256</f>
        <v>0</v>
      </c>
      <c r="E41" s="392">
        <f>'予算詳細（アニメ）'!I256</f>
        <v>0</v>
      </c>
      <c r="F41" s="392">
        <f>'予算詳細（アニメ）'!J256</f>
        <v>0</v>
      </c>
      <c r="G41" s="392">
        <f>'予算詳細（アニメ）'!K256</f>
        <v>0</v>
      </c>
    </row>
    <row r="42" spans="1:7" s="112" customFormat="1" ht="14.25" thickTop="1">
      <c r="A42" s="284" t="s">
        <v>292</v>
      </c>
      <c r="B42" s="283"/>
      <c r="C42" s="393">
        <f>'予算詳細（アニメ）'!G260</f>
        <v>0</v>
      </c>
      <c r="D42" s="393">
        <f>'予算詳細（アニメ）'!H260</f>
        <v>0</v>
      </c>
      <c r="E42" s="393">
        <f>'予算詳細（アニメ）'!I260</f>
        <v>0</v>
      </c>
      <c r="F42" s="393">
        <f>'予算詳細（アニメ）'!J260</f>
        <v>0</v>
      </c>
      <c r="G42" s="393">
        <f>'予算詳細（アニメ）'!K260</f>
        <v>0</v>
      </c>
    </row>
    <row r="43" spans="1:7" s="112" customFormat="1" ht="14.25" thickBot="1">
      <c r="A43" s="282" t="s">
        <v>597</v>
      </c>
      <c r="B43" s="281"/>
      <c r="C43" s="394">
        <f>'予算詳細（アニメ）'!G261</f>
        <v>0</v>
      </c>
      <c r="D43" s="394">
        <f>'予算詳細（アニメ）'!H261</f>
        <v>0</v>
      </c>
      <c r="E43" s="394">
        <f>'予算詳細（アニメ）'!I261</f>
        <v>0</v>
      </c>
      <c r="F43" s="394">
        <f>'予算詳細（アニメ）'!J261</f>
        <v>0</v>
      </c>
      <c r="G43" s="394">
        <f>'予算詳細（アニメ）'!K261</f>
        <v>0</v>
      </c>
    </row>
    <row r="44" spans="1:7" s="112" customFormat="1" ht="14.25" thickBot="1">
      <c r="A44" s="437" t="s">
        <v>302</v>
      </c>
      <c r="B44" s="438"/>
      <c r="C44" s="280">
        <f>'予算詳細（アニメ）'!G262</f>
        <v>0</v>
      </c>
      <c r="D44" s="280">
        <f>'予算詳細（アニメ）'!H262</f>
        <v>0</v>
      </c>
      <c r="E44" s="280">
        <f>'予算詳細（アニメ）'!I262</f>
        <v>0</v>
      </c>
      <c r="F44" s="280">
        <f>'予算詳細（アニメ）'!J262</f>
        <v>0</v>
      </c>
      <c r="G44" s="280">
        <f>'予算詳細（アニメ）'!K262</f>
        <v>0</v>
      </c>
    </row>
    <row r="45" spans="4:7" ht="14.25" thickBot="1">
      <c r="D45" s="279"/>
      <c r="F45" s="249" t="s">
        <v>1021</v>
      </c>
      <c r="G45" s="278" t="str">
        <f>IF(C3="○",'消費税等仕入控除税額予算書'!G42,IF(C4="○",0,"-"))</f>
        <v>-</v>
      </c>
    </row>
    <row r="46" spans="1:7" ht="7.5" customHeight="1">
      <c r="A46" s="142"/>
      <c r="B46" s="142"/>
      <c r="C46" s="113"/>
      <c r="D46" s="113"/>
      <c r="E46" s="101"/>
      <c r="F46" s="250"/>
      <c r="G46" s="113"/>
    </row>
    <row r="47" spans="1:7" ht="15" customHeight="1">
      <c r="A47" s="256" t="s">
        <v>621</v>
      </c>
      <c r="B47" s="251"/>
      <c r="C47" s="94"/>
      <c r="D47" s="94"/>
      <c r="E47" s="101"/>
      <c r="F47" s="405">
        <f>'資金調達計画表'!E6</f>
        <v>0</v>
      </c>
      <c r="G47" s="406"/>
    </row>
    <row r="48" spans="1:7" ht="15" customHeight="1">
      <c r="A48" s="256" t="s">
        <v>1027</v>
      </c>
      <c r="B48" s="251"/>
      <c r="C48" s="94"/>
      <c r="D48" s="94"/>
      <c r="E48" s="101"/>
      <c r="F48" s="405">
        <f>IF(SUM(G36:G38)=0,ROUNDDOWN(F44/5,0),(F44-SUM(G36:G38))/5+IF(G36&gt;1000000,1000000,G36)+IF(G37&gt;1000000,1000000,G37)+IF(G38&gt;1000000,1000000,G38))</f>
        <v>0</v>
      </c>
      <c r="G48" s="406"/>
    </row>
    <row r="49" spans="1:7" ht="15" customHeight="1">
      <c r="A49" s="257" t="s">
        <v>673</v>
      </c>
      <c r="B49" s="252"/>
      <c r="C49" s="94"/>
      <c r="D49" s="94"/>
      <c r="E49" s="101"/>
      <c r="F49" s="405">
        <f>IF(C3="○",G44-G45,IF(C4="○",G44,0))</f>
        <v>0</v>
      </c>
      <c r="G49" s="406"/>
    </row>
    <row r="50" spans="1:7" ht="6" customHeight="1" thickBot="1">
      <c r="A50" s="254"/>
      <c r="B50" s="252"/>
      <c r="C50" s="94"/>
      <c r="D50" s="94"/>
      <c r="E50" s="101"/>
      <c r="F50" s="113"/>
      <c r="G50" s="113"/>
    </row>
    <row r="51" spans="1:7" ht="18" customHeight="1" thickBot="1" thickTop="1">
      <c r="A51" s="100"/>
      <c r="B51" s="253"/>
      <c r="C51" s="253" t="s">
        <v>620</v>
      </c>
      <c r="D51" s="94"/>
      <c r="E51" s="101"/>
      <c r="F51" s="413">
        <f>MIN(F47:G49)</f>
        <v>0</v>
      </c>
      <c r="G51" s="414"/>
    </row>
    <row r="52" spans="1:2" ht="14.25" thickTop="1">
      <c r="A52"/>
      <c r="B52"/>
    </row>
    <row r="53" spans="1:2" ht="13.5">
      <c r="A53"/>
      <c r="B53"/>
    </row>
    <row r="54" spans="1:2" ht="30.75" customHeight="1">
      <c r="A54"/>
      <c r="B54"/>
    </row>
    <row r="55" spans="1:2" ht="13.5">
      <c r="A55"/>
      <c r="B55"/>
    </row>
    <row r="56" spans="1:2" ht="13.5">
      <c r="A56"/>
      <c r="B56"/>
    </row>
    <row r="57" spans="1:2" ht="13.5">
      <c r="A57"/>
      <c r="B57"/>
    </row>
  </sheetData>
  <sheetProtection/>
  <mergeCells count="9">
    <mergeCell ref="D1:G1"/>
    <mergeCell ref="F47:G47"/>
    <mergeCell ref="F48:G48"/>
    <mergeCell ref="F49:G49"/>
    <mergeCell ref="F51:G51"/>
    <mergeCell ref="A36:A37"/>
    <mergeCell ref="B9:G9"/>
    <mergeCell ref="A44:B44"/>
    <mergeCell ref="A6:B8"/>
  </mergeCells>
  <dataValidations count="1">
    <dataValidation type="list" allowBlank="1" showInputMessage="1" showErrorMessage="1" sqref="C3:C4">
      <formula1>$I$3</formula1>
    </dataValidation>
  </dataValidations>
  <printOptions/>
  <pageMargins left="0.7086614173228347" right="0.7086614173228347" top="0.7480314960629921" bottom="0.2755905511811024" header="0.7480314960629921" footer="0.31496062992125984"/>
  <pageSetup fitToHeight="1" fitToWidth="1" horizontalDpi="600" verticalDpi="600" orientation="portrait" paperSize="9" scale="96" r:id="rId2"/>
  <drawing r:id="rId1"/>
</worksheet>
</file>

<file path=xl/worksheets/sheet4.xml><?xml version="1.0" encoding="utf-8"?>
<worksheet xmlns="http://schemas.openxmlformats.org/spreadsheetml/2006/main" xmlns:r="http://schemas.openxmlformats.org/officeDocument/2006/relationships">
  <dimension ref="A1:R262"/>
  <sheetViews>
    <sheetView view="pageBreakPreview" zoomScale="80" zoomScaleNormal="75" zoomScaleSheetLayoutView="80" zoomScalePageLayoutView="75" workbookViewId="0" topLeftCell="A1">
      <selection activeCell="A1" sqref="A1:C1"/>
    </sheetView>
  </sheetViews>
  <sheetFormatPr defaultColWidth="8.75390625" defaultRowHeight="13.5"/>
  <cols>
    <col min="1" max="1" width="4.00390625" style="13" customWidth="1"/>
    <col min="2" max="2" width="9.00390625" style="306" customWidth="1"/>
    <col min="3" max="3" width="43.75390625" style="305" customWidth="1"/>
    <col min="4" max="7" width="11.50390625" style="304" customWidth="1"/>
    <col min="8" max="8" width="12.375" style="304" customWidth="1"/>
    <col min="9" max="10" width="13.625" style="304" customWidth="1"/>
    <col min="11" max="11" width="21.125" style="304" customWidth="1"/>
    <col min="12" max="12" width="30.75390625" style="303" customWidth="1"/>
    <col min="13" max="13" width="30.625" style="1" customWidth="1"/>
    <col min="14" max="16384" width="8.75390625" style="1" customWidth="1"/>
  </cols>
  <sheetData>
    <row r="1" spans="1:18" s="4" customFormat="1" ht="48.75" customHeight="1">
      <c r="A1" s="421" t="s">
        <v>1023</v>
      </c>
      <c r="B1" s="422"/>
      <c r="C1" s="423"/>
      <c r="D1" s="381" t="s">
        <v>154</v>
      </c>
      <c r="E1" s="381" t="s">
        <v>155</v>
      </c>
      <c r="F1" s="381" t="s">
        <v>156</v>
      </c>
      <c r="G1" s="381" t="s">
        <v>157</v>
      </c>
      <c r="H1" s="380" t="s">
        <v>1020</v>
      </c>
      <c r="I1" s="380" t="s">
        <v>1019</v>
      </c>
      <c r="J1" s="380" t="s">
        <v>1018</v>
      </c>
      <c r="K1" s="380" t="s">
        <v>1017</v>
      </c>
      <c r="L1" s="379" t="s">
        <v>289</v>
      </c>
      <c r="R1" s="378" t="s">
        <v>1016</v>
      </c>
    </row>
    <row r="2" spans="1:12" s="3" customFormat="1" ht="13.5">
      <c r="A2" s="457" t="s">
        <v>159</v>
      </c>
      <c r="B2" s="457"/>
      <c r="C2" s="457"/>
      <c r="D2" s="375" t="s">
        <v>158</v>
      </c>
      <c r="E2" s="377"/>
      <c r="F2" s="377"/>
      <c r="G2" s="375" t="s">
        <v>158</v>
      </c>
      <c r="H2" s="375" t="s">
        <v>158</v>
      </c>
      <c r="I2" s="375" t="s">
        <v>158</v>
      </c>
      <c r="J2" s="376"/>
      <c r="K2" s="375" t="s">
        <v>158</v>
      </c>
      <c r="L2" s="374"/>
    </row>
    <row r="3" spans="1:12" ht="13.5">
      <c r="A3" s="457" t="s">
        <v>160</v>
      </c>
      <c r="B3" s="457"/>
      <c r="C3" s="457"/>
      <c r="D3" s="371"/>
      <c r="E3" s="373"/>
      <c r="F3" s="373"/>
      <c r="G3" s="371"/>
      <c r="H3" s="371"/>
      <c r="I3" s="371"/>
      <c r="J3" s="371"/>
      <c r="K3" s="371"/>
      <c r="L3" s="370"/>
    </row>
    <row r="4" spans="1:12" ht="13.5">
      <c r="A4" s="457" t="s">
        <v>161</v>
      </c>
      <c r="B4" s="457"/>
      <c r="C4" s="457"/>
      <c r="D4" s="371"/>
      <c r="E4" s="372"/>
      <c r="F4" s="372"/>
      <c r="G4" s="371"/>
      <c r="H4" s="371"/>
      <c r="I4" s="371"/>
      <c r="J4" s="371"/>
      <c r="K4" s="371"/>
      <c r="L4" s="370"/>
    </row>
    <row r="5" spans="1:12" ht="13.5">
      <c r="A5" s="332" t="s">
        <v>1015</v>
      </c>
      <c r="B5" s="331"/>
      <c r="C5" s="331"/>
      <c r="D5" s="331"/>
      <c r="E5" s="331"/>
      <c r="F5" s="331"/>
      <c r="G5" s="331"/>
      <c r="H5" s="331"/>
      <c r="I5" s="331"/>
      <c r="J5" s="331"/>
      <c r="K5" s="330"/>
      <c r="L5" s="370"/>
    </row>
    <row r="6" spans="1:12" ht="13.5">
      <c r="A6" s="329"/>
      <c r="B6" s="328" t="s">
        <v>1014</v>
      </c>
      <c r="C6" s="8" t="s">
        <v>2</v>
      </c>
      <c r="D6" s="336"/>
      <c r="E6" s="336"/>
      <c r="F6" s="336"/>
      <c r="G6" s="316">
        <f>ROUNDDOWN(D6+(E6*$E$3)+(F6*$F$3),0)</f>
        <v>0</v>
      </c>
      <c r="H6" s="316"/>
      <c r="I6" s="337"/>
      <c r="J6" s="316">
        <f>G6-H6-I6</f>
        <v>0</v>
      </c>
      <c r="K6" s="337"/>
      <c r="L6" s="315"/>
    </row>
    <row r="7" spans="1:12" ht="49.5" customHeight="1">
      <c r="A7" s="329"/>
      <c r="B7" s="328" t="s">
        <v>1013</v>
      </c>
      <c r="C7" s="8" t="s">
        <v>195</v>
      </c>
      <c r="D7" s="336"/>
      <c r="E7" s="336"/>
      <c r="F7" s="336"/>
      <c r="G7" s="316">
        <f>ROUNDDOWN(D7+(E7*$E$3)+(F7*$F$3),0)</f>
        <v>0</v>
      </c>
      <c r="H7" s="336"/>
      <c r="I7" s="336"/>
      <c r="J7" s="316">
        <f>G7-H7-I7</f>
        <v>0</v>
      </c>
      <c r="K7" s="336"/>
      <c r="L7" s="21" t="s">
        <v>611</v>
      </c>
    </row>
    <row r="8" spans="1:12" ht="13.5">
      <c r="A8" s="329"/>
      <c r="B8" s="328" t="s">
        <v>1012</v>
      </c>
      <c r="C8" s="8" t="s">
        <v>196</v>
      </c>
      <c r="D8" s="336"/>
      <c r="E8" s="336"/>
      <c r="F8" s="336"/>
      <c r="G8" s="316">
        <f>ROUNDDOWN(D8+(E8*$E$3)+(F8*$F$3),0)</f>
        <v>0</v>
      </c>
      <c r="H8" s="316"/>
      <c r="I8" s="336"/>
      <c r="J8" s="316">
        <f>G8-H8-I8</f>
        <v>0</v>
      </c>
      <c r="K8" s="336"/>
      <c r="L8" s="315"/>
    </row>
    <row r="9" spans="1:12" ht="13.5">
      <c r="A9" s="442" t="s">
        <v>1011</v>
      </c>
      <c r="B9" s="443"/>
      <c r="C9" s="444"/>
      <c r="D9" s="316">
        <f aca="true" t="shared" si="0" ref="D9:K9">SUM(D6:D8)</f>
        <v>0</v>
      </c>
      <c r="E9" s="316">
        <f t="shared" si="0"/>
        <v>0</v>
      </c>
      <c r="F9" s="316">
        <f t="shared" si="0"/>
        <v>0</v>
      </c>
      <c r="G9" s="316">
        <f t="shared" si="0"/>
        <v>0</v>
      </c>
      <c r="H9" s="316">
        <f t="shared" si="0"/>
        <v>0</v>
      </c>
      <c r="I9" s="316">
        <f t="shared" si="0"/>
        <v>0</v>
      </c>
      <c r="J9" s="316">
        <f t="shared" si="0"/>
        <v>0</v>
      </c>
      <c r="K9" s="316">
        <f t="shared" si="0"/>
        <v>0</v>
      </c>
      <c r="L9" s="315"/>
    </row>
    <row r="10" spans="1:12" ht="13.5">
      <c r="A10" s="11"/>
      <c r="B10" s="334"/>
      <c r="C10" s="334"/>
      <c r="D10" s="334"/>
      <c r="E10" s="334"/>
      <c r="F10" s="334"/>
      <c r="G10" s="334"/>
      <c r="H10" s="334"/>
      <c r="I10" s="334"/>
      <c r="J10" s="334"/>
      <c r="K10" s="333"/>
      <c r="L10" s="315"/>
    </row>
    <row r="11" spans="1:12" ht="13.5">
      <c r="A11" s="369" t="s">
        <v>1010</v>
      </c>
      <c r="B11" s="368"/>
      <c r="C11" s="368"/>
      <c r="D11" s="368"/>
      <c r="E11" s="368"/>
      <c r="F11" s="368"/>
      <c r="G11" s="368"/>
      <c r="H11" s="368"/>
      <c r="I11" s="368"/>
      <c r="J11" s="368"/>
      <c r="K11" s="367"/>
      <c r="L11" s="315"/>
    </row>
    <row r="12" spans="1:12" ht="13.5">
      <c r="A12" s="329"/>
      <c r="B12" s="328" t="s">
        <v>1009</v>
      </c>
      <c r="C12" s="8" t="s">
        <v>4</v>
      </c>
      <c r="D12" s="336"/>
      <c r="E12" s="336"/>
      <c r="F12" s="336"/>
      <c r="G12" s="316">
        <f>ROUNDDOWN(D12+(E12*$E$3)+(F12*$F$3),0)</f>
        <v>0</v>
      </c>
      <c r="H12" s="316"/>
      <c r="I12" s="337"/>
      <c r="J12" s="316">
        <f>G12-H12-I12</f>
        <v>0</v>
      </c>
      <c r="K12" s="337"/>
      <c r="L12" s="315"/>
    </row>
    <row r="13" spans="1:12" ht="57" customHeight="1">
      <c r="A13" s="344"/>
      <c r="B13" s="343" t="s">
        <v>1008</v>
      </c>
      <c r="C13" s="366" t="s">
        <v>1007</v>
      </c>
      <c r="D13" s="336"/>
      <c r="E13" s="336"/>
      <c r="F13" s="336"/>
      <c r="G13" s="316">
        <f>ROUNDDOWN(D13+(E13*$E$3)+(F13*$F$3),0)</f>
        <v>0</v>
      </c>
      <c r="H13" s="336"/>
      <c r="I13" s="336"/>
      <c r="J13" s="316">
        <f>G13-H13-I13</f>
        <v>0</v>
      </c>
      <c r="K13" s="336"/>
      <c r="L13" s="315" t="s">
        <v>732</v>
      </c>
    </row>
    <row r="14" spans="1:12" ht="13.5">
      <c r="A14" s="344"/>
      <c r="B14" s="343" t="s">
        <v>1006</v>
      </c>
      <c r="C14" s="366" t="s">
        <v>1005</v>
      </c>
      <c r="D14" s="336"/>
      <c r="E14" s="336"/>
      <c r="F14" s="336"/>
      <c r="G14" s="316">
        <f>ROUNDDOWN(D14+(E14*$E$3)+(F14*$F$3),0)</f>
        <v>0</v>
      </c>
      <c r="H14" s="316"/>
      <c r="I14" s="336"/>
      <c r="J14" s="316">
        <f>G14-H14-I14</f>
        <v>0</v>
      </c>
      <c r="K14" s="336"/>
      <c r="L14" s="315"/>
    </row>
    <row r="15" spans="1:12" ht="13.5">
      <c r="A15" s="459" t="s">
        <v>1004</v>
      </c>
      <c r="B15" s="460"/>
      <c r="C15" s="461"/>
      <c r="D15" s="316">
        <f aca="true" t="shared" si="1" ref="D15:K15">SUM(D12:D14)</f>
        <v>0</v>
      </c>
      <c r="E15" s="316">
        <f t="shared" si="1"/>
        <v>0</v>
      </c>
      <c r="F15" s="316">
        <f t="shared" si="1"/>
        <v>0</v>
      </c>
      <c r="G15" s="316">
        <f t="shared" si="1"/>
        <v>0</v>
      </c>
      <c r="H15" s="316">
        <f t="shared" si="1"/>
        <v>0</v>
      </c>
      <c r="I15" s="316">
        <f t="shared" si="1"/>
        <v>0</v>
      </c>
      <c r="J15" s="316">
        <f t="shared" si="1"/>
        <v>0</v>
      </c>
      <c r="K15" s="316">
        <f t="shared" si="1"/>
        <v>0</v>
      </c>
      <c r="L15" s="315"/>
    </row>
    <row r="16" spans="1:12" ht="13.5">
      <c r="A16" s="332"/>
      <c r="B16" s="331"/>
      <c r="C16" s="331"/>
      <c r="D16" s="331"/>
      <c r="E16" s="331"/>
      <c r="F16" s="331"/>
      <c r="G16" s="331"/>
      <c r="H16" s="331"/>
      <c r="I16" s="331"/>
      <c r="J16" s="331"/>
      <c r="K16" s="330"/>
      <c r="L16" s="315"/>
    </row>
    <row r="17" spans="1:12" ht="13.5">
      <c r="A17" s="332" t="s">
        <v>1003</v>
      </c>
      <c r="B17" s="331"/>
      <c r="C17" s="331"/>
      <c r="D17" s="331"/>
      <c r="E17" s="331"/>
      <c r="F17" s="331"/>
      <c r="G17" s="331"/>
      <c r="H17" s="331"/>
      <c r="I17" s="331"/>
      <c r="J17" s="331"/>
      <c r="K17" s="330"/>
      <c r="L17" s="315"/>
    </row>
    <row r="18" spans="1:12" ht="13.5">
      <c r="A18" s="329"/>
      <c r="B18" s="328" t="s">
        <v>1002</v>
      </c>
      <c r="C18" s="8" t="s">
        <v>3</v>
      </c>
      <c r="D18" s="336"/>
      <c r="E18" s="336"/>
      <c r="F18" s="336"/>
      <c r="G18" s="316">
        <f aca="true" t="shared" si="2" ref="G18:G23">ROUNDDOWN(D18+(E18*$E$3)+(F18*$F$3),0)</f>
        <v>0</v>
      </c>
      <c r="H18" s="316"/>
      <c r="I18" s="316"/>
      <c r="J18" s="316">
        <f aca="true" t="shared" si="3" ref="J18:J23">G18-H18-I18</f>
        <v>0</v>
      </c>
      <c r="K18" s="316"/>
      <c r="L18" s="315"/>
    </row>
    <row r="19" spans="1:12" ht="13.5">
      <c r="A19" s="329"/>
      <c r="B19" s="328" t="s">
        <v>1001</v>
      </c>
      <c r="C19" s="8" t="s">
        <v>4</v>
      </c>
      <c r="D19" s="336"/>
      <c r="E19" s="336"/>
      <c r="F19" s="336"/>
      <c r="G19" s="316">
        <f t="shared" si="2"/>
        <v>0</v>
      </c>
      <c r="H19" s="316"/>
      <c r="I19" s="316"/>
      <c r="J19" s="316">
        <f t="shared" si="3"/>
        <v>0</v>
      </c>
      <c r="K19" s="316"/>
      <c r="L19" s="315"/>
    </row>
    <row r="20" spans="1:12" ht="13.5">
      <c r="A20" s="329"/>
      <c r="B20" s="328" t="s">
        <v>1000</v>
      </c>
      <c r="C20" s="8" t="s">
        <v>5</v>
      </c>
      <c r="D20" s="336"/>
      <c r="E20" s="336"/>
      <c r="F20" s="336"/>
      <c r="G20" s="316">
        <f t="shared" si="2"/>
        <v>0</v>
      </c>
      <c r="H20" s="316"/>
      <c r="I20" s="316"/>
      <c r="J20" s="316">
        <f t="shared" si="3"/>
        <v>0</v>
      </c>
      <c r="K20" s="316"/>
      <c r="L20" s="315"/>
    </row>
    <row r="21" spans="1:12" ht="13.5">
      <c r="A21" s="329"/>
      <c r="B21" s="328" t="s">
        <v>999</v>
      </c>
      <c r="C21" s="8" t="s">
        <v>6</v>
      </c>
      <c r="D21" s="336"/>
      <c r="E21" s="336"/>
      <c r="F21" s="336"/>
      <c r="G21" s="316">
        <f t="shared" si="2"/>
        <v>0</v>
      </c>
      <c r="H21" s="316"/>
      <c r="I21" s="316"/>
      <c r="J21" s="316">
        <f t="shared" si="3"/>
        <v>0</v>
      </c>
      <c r="K21" s="316"/>
      <c r="L21" s="315"/>
    </row>
    <row r="22" spans="1:12" ht="49.5" customHeight="1">
      <c r="A22" s="329"/>
      <c r="B22" s="328" t="s">
        <v>998</v>
      </c>
      <c r="C22" s="8" t="s">
        <v>997</v>
      </c>
      <c r="D22" s="336"/>
      <c r="E22" s="336"/>
      <c r="F22" s="336"/>
      <c r="G22" s="316">
        <f t="shared" si="2"/>
        <v>0</v>
      </c>
      <c r="H22" s="336"/>
      <c r="I22" s="336"/>
      <c r="J22" s="316">
        <f t="shared" si="3"/>
        <v>0</v>
      </c>
      <c r="K22" s="336"/>
      <c r="L22" s="315" t="s">
        <v>732</v>
      </c>
    </row>
    <row r="23" spans="1:12" ht="13.5">
      <c r="A23" s="329"/>
      <c r="B23" s="328" t="s">
        <v>996</v>
      </c>
      <c r="C23" s="8" t="s">
        <v>7</v>
      </c>
      <c r="D23" s="336"/>
      <c r="E23" s="336"/>
      <c r="F23" s="336"/>
      <c r="G23" s="316">
        <f t="shared" si="2"/>
        <v>0</v>
      </c>
      <c r="H23" s="316"/>
      <c r="I23" s="336"/>
      <c r="J23" s="316">
        <f t="shared" si="3"/>
        <v>0</v>
      </c>
      <c r="K23" s="336"/>
      <c r="L23" s="315"/>
    </row>
    <row r="24" spans="1:12" ht="13.5">
      <c r="A24" s="445" t="s">
        <v>995</v>
      </c>
      <c r="B24" s="446"/>
      <c r="C24" s="447"/>
      <c r="D24" s="316">
        <f aca="true" t="shared" si="4" ref="D24:K24">SUM(D18:D23)</f>
        <v>0</v>
      </c>
      <c r="E24" s="316">
        <f t="shared" si="4"/>
        <v>0</v>
      </c>
      <c r="F24" s="316">
        <f t="shared" si="4"/>
        <v>0</v>
      </c>
      <c r="G24" s="316">
        <f t="shared" si="4"/>
        <v>0</v>
      </c>
      <c r="H24" s="316">
        <f t="shared" si="4"/>
        <v>0</v>
      </c>
      <c r="I24" s="316">
        <f t="shared" si="4"/>
        <v>0</v>
      </c>
      <c r="J24" s="316">
        <f t="shared" si="4"/>
        <v>0</v>
      </c>
      <c r="K24" s="316">
        <f t="shared" si="4"/>
        <v>0</v>
      </c>
      <c r="L24" s="315"/>
    </row>
    <row r="25" spans="1:12" ht="13.5">
      <c r="A25" s="11"/>
      <c r="B25" s="334"/>
      <c r="C25" s="334"/>
      <c r="D25" s="334"/>
      <c r="E25" s="334"/>
      <c r="F25" s="334"/>
      <c r="G25" s="334"/>
      <c r="H25" s="334"/>
      <c r="I25" s="334"/>
      <c r="J25" s="334"/>
      <c r="K25" s="333"/>
      <c r="L25" s="315"/>
    </row>
    <row r="26" spans="1:12" ht="13.5">
      <c r="A26" s="332" t="s">
        <v>994</v>
      </c>
      <c r="B26" s="331"/>
      <c r="C26" s="331"/>
      <c r="D26" s="331"/>
      <c r="E26" s="331"/>
      <c r="F26" s="331"/>
      <c r="G26" s="331"/>
      <c r="H26" s="331"/>
      <c r="I26" s="331"/>
      <c r="J26" s="331"/>
      <c r="K26" s="330"/>
      <c r="L26" s="315"/>
    </row>
    <row r="27" spans="1:12" ht="13.5">
      <c r="A27" s="353"/>
      <c r="B27" s="328" t="s">
        <v>993</v>
      </c>
      <c r="C27" s="8" t="s">
        <v>992</v>
      </c>
      <c r="D27" s="336"/>
      <c r="E27" s="336"/>
      <c r="F27" s="336"/>
      <c r="G27" s="316">
        <f aca="true" t="shared" si="5" ref="G27:G33">ROUNDDOWN(D27+(E27*$E$3)+(F27*$F$3),0)</f>
        <v>0</v>
      </c>
      <c r="H27" s="316"/>
      <c r="I27" s="337"/>
      <c r="J27" s="316">
        <f aca="true" t="shared" si="6" ref="J27:J33">G27-H27-I27</f>
        <v>0</v>
      </c>
      <c r="K27" s="337"/>
      <c r="L27" s="315"/>
    </row>
    <row r="28" spans="1:12" ht="13.5">
      <c r="A28" s="329"/>
      <c r="B28" s="328" t="s">
        <v>991</v>
      </c>
      <c r="C28" s="8" t="s">
        <v>348</v>
      </c>
      <c r="D28" s="336"/>
      <c r="E28" s="336"/>
      <c r="F28" s="336"/>
      <c r="G28" s="316">
        <f t="shared" si="5"/>
        <v>0</v>
      </c>
      <c r="H28" s="316"/>
      <c r="I28" s="337"/>
      <c r="J28" s="316">
        <f t="shared" si="6"/>
        <v>0</v>
      </c>
      <c r="K28" s="337"/>
      <c r="L28" s="315"/>
    </row>
    <row r="29" spans="1:12" ht="13.5">
      <c r="A29" s="329"/>
      <c r="B29" s="328" t="s">
        <v>990</v>
      </c>
      <c r="C29" s="8" t="s">
        <v>350</v>
      </c>
      <c r="D29" s="336"/>
      <c r="E29" s="336"/>
      <c r="F29" s="336"/>
      <c r="G29" s="316">
        <f t="shared" si="5"/>
        <v>0</v>
      </c>
      <c r="H29" s="316"/>
      <c r="I29" s="337"/>
      <c r="J29" s="316">
        <f t="shared" si="6"/>
        <v>0</v>
      </c>
      <c r="K29" s="337"/>
      <c r="L29" s="315"/>
    </row>
    <row r="30" spans="1:12" ht="13.5">
      <c r="A30" s="329"/>
      <c r="B30" s="328" t="s">
        <v>989</v>
      </c>
      <c r="C30" s="8" t="s">
        <v>352</v>
      </c>
      <c r="D30" s="336"/>
      <c r="E30" s="336"/>
      <c r="F30" s="336"/>
      <c r="G30" s="316">
        <f t="shared" si="5"/>
        <v>0</v>
      </c>
      <c r="H30" s="316"/>
      <c r="I30" s="337"/>
      <c r="J30" s="316">
        <f t="shared" si="6"/>
        <v>0</v>
      </c>
      <c r="K30" s="337"/>
      <c r="L30" s="315"/>
    </row>
    <row r="31" spans="1:12" ht="13.5">
      <c r="A31" s="329"/>
      <c r="B31" s="328" t="s">
        <v>988</v>
      </c>
      <c r="C31" s="8" t="s">
        <v>354</v>
      </c>
      <c r="D31" s="336"/>
      <c r="E31" s="336"/>
      <c r="F31" s="336"/>
      <c r="G31" s="316">
        <f t="shared" si="5"/>
        <v>0</v>
      </c>
      <c r="H31" s="316"/>
      <c r="I31" s="337"/>
      <c r="J31" s="316">
        <f t="shared" si="6"/>
        <v>0</v>
      </c>
      <c r="K31" s="337"/>
      <c r="L31" s="315"/>
    </row>
    <row r="32" spans="1:12" ht="49.5" customHeight="1">
      <c r="A32" s="329"/>
      <c r="B32" s="328" t="s">
        <v>987</v>
      </c>
      <c r="C32" s="8" t="s">
        <v>303</v>
      </c>
      <c r="D32" s="336"/>
      <c r="E32" s="336"/>
      <c r="F32" s="336"/>
      <c r="G32" s="316">
        <f t="shared" si="5"/>
        <v>0</v>
      </c>
      <c r="H32" s="336"/>
      <c r="I32" s="336"/>
      <c r="J32" s="316">
        <f t="shared" si="6"/>
        <v>0</v>
      </c>
      <c r="K32" s="336"/>
      <c r="L32" s="315" t="s">
        <v>732</v>
      </c>
    </row>
    <row r="33" spans="1:12" ht="13.5">
      <c r="A33" s="329"/>
      <c r="B33" s="328" t="s">
        <v>986</v>
      </c>
      <c r="C33" s="8" t="s">
        <v>8</v>
      </c>
      <c r="D33" s="336"/>
      <c r="E33" s="336"/>
      <c r="F33" s="336"/>
      <c r="G33" s="316">
        <f t="shared" si="5"/>
        <v>0</v>
      </c>
      <c r="H33" s="316"/>
      <c r="I33" s="336"/>
      <c r="J33" s="316">
        <f t="shared" si="6"/>
        <v>0</v>
      </c>
      <c r="K33" s="336"/>
      <c r="L33" s="315"/>
    </row>
    <row r="34" spans="1:12" ht="13.5">
      <c r="A34" s="442" t="s">
        <v>985</v>
      </c>
      <c r="B34" s="443"/>
      <c r="C34" s="444"/>
      <c r="D34" s="316">
        <f aca="true" t="shared" si="7" ref="D34:K34">SUM(D27:D33)</f>
        <v>0</v>
      </c>
      <c r="E34" s="316">
        <f t="shared" si="7"/>
        <v>0</v>
      </c>
      <c r="F34" s="316">
        <f t="shared" si="7"/>
        <v>0</v>
      </c>
      <c r="G34" s="316">
        <f t="shared" si="7"/>
        <v>0</v>
      </c>
      <c r="H34" s="316">
        <f t="shared" si="7"/>
        <v>0</v>
      </c>
      <c r="I34" s="316">
        <f t="shared" si="7"/>
        <v>0</v>
      </c>
      <c r="J34" s="316">
        <f t="shared" si="7"/>
        <v>0</v>
      </c>
      <c r="K34" s="316">
        <f t="shared" si="7"/>
        <v>0</v>
      </c>
      <c r="L34" s="315"/>
    </row>
    <row r="35" spans="1:12" ht="13.5">
      <c r="A35" s="11"/>
      <c r="B35" s="334"/>
      <c r="C35" s="334"/>
      <c r="D35" s="334"/>
      <c r="E35" s="334"/>
      <c r="F35" s="334"/>
      <c r="G35" s="334"/>
      <c r="H35" s="334"/>
      <c r="I35" s="334"/>
      <c r="J35" s="334"/>
      <c r="K35" s="333"/>
      <c r="L35" s="315"/>
    </row>
    <row r="36" spans="1:12" ht="13.5">
      <c r="A36" s="332" t="s">
        <v>984</v>
      </c>
      <c r="B36" s="331"/>
      <c r="C36" s="331"/>
      <c r="D36" s="331"/>
      <c r="E36" s="331"/>
      <c r="F36" s="331"/>
      <c r="G36" s="331"/>
      <c r="H36" s="331"/>
      <c r="I36" s="331"/>
      <c r="J36" s="331"/>
      <c r="K36" s="330"/>
      <c r="L36" s="315"/>
    </row>
    <row r="37" spans="1:12" ht="13.5">
      <c r="A37" s="344"/>
      <c r="B37" s="343" t="s">
        <v>983</v>
      </c>
      <c r="C37" s="342" t="s">
        <v>982</v>
      </c>
      <c r="D37" s="336"/>
      <c r="E37" s="336"/>
      <c r="F37" s="336"/>
      <c r="G37" s="316">
        <f>ROUNDDOWN(D37+(E37*$E$3)+(F37*$F$3),0)</f>
        <v>0</v>
      </c>
      <c r="H37" s="316"/>
      <c r="I37" s="337"/>
      <c r="J37" s="316">
        <f>G37-H37-I37</f>
        <v>0</v>
      </c>
      <c r="K37" s="337"/>
      <c r="L37" s="315"/>
    </row>
    <row r="38" spans="1:12" ht="13.5">
      <c r="A38" s="329"/>
      <c r="B38" s="328" t="s">
        <v>981</v>
      </c>
      <c r="C38" s="8" t="s">
        <v>9</v>
      </c>
      <c r="D38" s="336"/>
      <c r="E38" s="336"/>
      <c r="F38" s="336"/>
      <c r="G38" s="316">
        <f>ROUNDDOWN(D38+(E38*$E$3)+(F38*$F$3),0)</f>
        <v>0</v>
      </c>
      <c r="H38" s="316"/>
      <c r="I38" s="337"/>
      <c r="J38" s="316">
        <f>G38-H38-I38</f>
        <v>0</v>
      </c>
      <c r="K38" s="337"/>
      <c r="L38" s="315"/>
    </row>
    <row r="39" spans="1:12" ht="13.5">
      <c r="A39" s="329"/>
      <c r="B39" s="328" t="s">
        <v>980</v>
      </c>
      <c r="C39" s="8" t="s">
        <v>10</v>
      </c>
      <c r="D39" s="336"/>
      <c r="E39" s="336"/>
      <c r="F39" s="336"/>
      <c r="G39" s="316">
        <f>ROUNDDOWN(D39+(E39*$E$3)+(F39*$F$3),0)</f>
        <v>0</v>
      </c>
      <c r="H39" s="316"/>
      <c r="I39" s="337"/>
      <c r="J39" s="316">
        <f>G39-H39-I39</f>
        <v>0</v>
      </c>
      <c r="K39" s="337"/>
      <c r="L39" s="315"/>
    </row>
    <row r="40" spans="1:12" ht="49.5" customHeight="1">
      <c r="A40" s="329"/>
      <c r="B40" s="328" t="s">
        <v>979</v>
      </c>
      <c r="C40" s="8" t="s">
        <v>197</v>
      </c>
      <c r="D40" s="336"/>
      <c r="E40" s="336"/>
      <c r="F40" s="336"/>
      <c r="G40" s="316">
        <f>ROUNDDOWN(D40+(E40*$E$3)+(F40*$F$3),0)</f>
        <v>0</v>
      </c>
      <c r="H40" s="336"/>
      <c r="I40" s="336"/>
      <c r="J40" s="316">
        <f>G40-H40-I40</f>
        <v>0</v>
      </c>
      <c r="K40" s="336"/>
      <c r="L40" s="315" t="s">
        <v>732</v>
      </c>
    </row>
    <row r="41" spans="1:12" ht="13.5">
      <c r="A41" s="329"/>
      <c r="B41" s="328" t="s">
        <v>978</v>
      </c>
      <c r="C41" s="8" t="s">
        <v>11</v>
      </c>
      <c r="D41" s="336"/>
      <c r="E41" s="336"/>
      <c r="F41" s="336"/>
      <c r="G41" s="316">
        <f>ROUNDDOWN(D41+(E41*$E$3)+(F41*$F$3),0)</f>
        <v>0</v>
      </c>
      <c r="H41" s="316"/>
      <c r="I41" s="336"/>
      <c r="J41" s="316">
        <f>G41-H41-I41</f>
        <v>0</v>
      </c>
      <c r="K41" s="336"/>
      <c r="L41" s="315"/>
    </row>
    <row r="42" spans="1:12" ht="13.5">
      <c r="A42" s="442" t="s">
        <v>977</v>
      </c>
      <c r="B42" s="443"/>
      <c r="C42" s="443"/>
      <c r="D42" s="316">
        <f aca="true" t="shared" si="8" ref="D42:K42">SUM(D37:D41)</f>
        <v>0</v>
      </c>
      <c r="E42" s="316">
        <f t="shared" si="8"/>
        <v>0</v>
      </c>
      <c r="F42" s="316">
        <f t="shared" si="8"/>
        <v>0</v>
      </c>
      <c r="G42" s="316">
        <f t="shared" si="8"/>
        <v>0</v>
      </c>
      <c r="H42" s="316">
        <f t="shared" si="8"/>
        <v>0</v>
      </c>
      <c r="I42" s="316">
        <f t="shared" si="8"/>
        <v>0</v>
      </c>
      <c r="J42" s="316">
        <f t="shared" si="8"/>
        <v>0</v>
      </c>
      <c r="K42" s="316">
        <f t="shared" si="8"/>
        <v>0</v>
      </c>
      <c r="L42" s="315"/>
    </row>
    <row r="43" spans="1:12" ht="13.5">
      <c r="A43" s="11"/>
      <c r="B43" s="334"/>
      <c r="C43" s="334"/>
      <c r="D43" s="334"/>
      <c r="E43" s="334"/>
      <c r="F43" s="334"/>
      <c r="G43" s="334"/>
      <c r="H43" s="334"/>
      <c r="I43" s="334"/>
      <c r="J43" s="334"/>
      <c r="K43" s="333"/>
      <c r="L43" s="315"/>
    </row>
    <row r="44" spans="1:12" ht="13.5">
      <c r="A44" s="332" t="s">
        <v>976</v>
      </c>
      <c r="B44" s="331"/>
      <c r="C44" s="331"/>
      <c r="D44" s="331"/>
      <c r="E44" s="331"/>
      <c r="F44" s="331"/>
      <c r="G44" s="331"/>
      <c r="H44" s="331"/>
      <c r="I44" s="331"/>
      <c r="J44" s="331"/>
      <c r="K44" s="330"/>
      <c r="L44" s="315"/>
    </row>
    <row r="45" spans="1:12" ht="13.5">
      <c r="A45" s="329"/>
      <c r="B45" s="328" t="s">
        <v>975</v>
      </c>
      <c r="C45" s="8" t="s">
        <v>322</v>
      </c>
      <c r="D45" s="336"/>
      <c r="E45" s="336"/>
      <c r="F45" s="336"/>
      <c r="G45" s="316">
        <f>ROUNDDOWN(D45+(E45*$E$3)+(F45*$F$3),0)</f>
        <v>0</v>
      </c>
      <c r="H45" s="316"/>
      <c r="I45" s="337"/>
      <c r="J45" s="316">
        <f>G45-H45-I45</f>
        <v>0</v>
      </c>
      <c r="K45" s="337"/>
      <c r="L45" s="315"/>
    </row>
    <row r="46" spans="1:12" ht="13.5">
      <c r="A46" s="329"/>
      <c r="B46" s="328" t="s">
        <v>974</v>
      </c>
      <c r="C46" s="8" t="s">
        <v>12</v>
      </c>
      <c r="D46" s="336"/>
      <c r="E46" s="336"/>
      <c r="F46" s="336"/>
      <c r="G46" s="316">
        <f>ROUNDDOWN(D46+(E46*$E$3)+(F46*$F$3),0)</f>
        <v>0</v>
      </c>
      <c r="H46" s="316"/>
      <c r="I46" s="337"/>
      <c r="J46" s="316">
        <f>G46-H46-I46</f>
        <v>0</v>
      </c>
      <c r="K46" s="337"/>
      <c r="L46" s="315"/>
    </row>
    <row r="47" spans="1:12" ht="13.5">
      <c r="A47" s="329"/>
      <c r="B47" s="328" t="s">
        <v>973</v>
      </c>
      <c r="C47" s="8" t="s">
        <v>13</v>
      </c>
      <c r="D47" s="336"/>
      <c r="E47" s="336"/>
      <c r="F47" s="336"/>
      <c r="G47" s="316">
        <f>ROUNDDOWN(D47+(E47*$E$3)+(F47*$F$3),0)</f>
        <v>0</v>
      </c>
      <c r="H47" s="316"/>
      <c r="I47" s="337"/>
      <c r="J47" s="316">
        <f>G47-H47-I47</f>
        <v>0</v>
      </c>
      <c r="K47" s="337"/>
      <c r="L47" s="315"/>
    </row>
    <row r="48" spans="1:12" ht="13.5">
      <c r="A48" s="329"/>
      <c r="B48" s="328" t="s">
        <v>972</v>
      </c>
      <c r="C48" s="8" t="s">
        <v>366</v>
      </c>
      <c r="D48" s="336"/>
      <c r="E48" s="336"/>
      <c r="F48" s="336"/>
      <c r="G48" s="316">
        <f>ROUNDDOWN(D48+(E48*$E$3)+(F48*$F$3),0)</f>
        <v>0</v>
      </c>
      <c r="H48" s="316"/>
      <c r="I48" s="337"/>
      <c r="J48" s="316">
        <f>G48-H48-I48</f>
        <v>0</v>
      </c>
      <c r="K48" s="337"/>
      <c r="L48" s="315"/>
    </row>
    <row r="49" spans="1:12" ht="49.5" customHeight="1">
      <c r="A49" s="329"/>
      <c r="B49" s="328" t="s">
        <v>971</v>
      </c>
      <c r="C49" s="8" t="s">
        <v>970</v>
      </c>
      <c r="D49" s="336"/>
      <c r="E49" s="336"/>
      <c r="F49" s="336"/>
      <c r="G49" s="316">
        <f>ROUNDDOWN(D49+(E49*$E$3)+(F49*$F$3),0)</f>
        <v>0</v>
      </c>
      <c r="H49" s="336"/>
      <c r="I49" s="336"/>
      <c r="J49" s="316">
        <f>G49-H49-I49</f>
        <v>0</v>
      </c>
      <c r="K49" s="336"/>
      <c r="L49" s="315" t="s">
        <v>732</v>
      </c>
    </row>
    <row r="50" spans="1:12" ht="13.5">
      <c r="A50" s="442" t="s">
        <v>969</v>
      </c>
      <c r="B50" s="443"/>
      <c r="C50" s="444"/>
      <c r="D50" s="316">
        <f aca="true" t="shared" si="9" ref="D50:K50">SUM(D45:D49)</f>
        <v>0</v>
      </c>
      <c r="E50" s="316">
        <f t="shared" si="9"/>
        <v>0</v>
      </c>
      <c r="F50" s="316">
        <f t="shared" si="9"/>
        <v>0</v>
      </c>
      <c r="G50" s="316">
        <f t="shared" si="9"/>
        <v>0</v>
      </c>
      <c r="H50" s="316">
        <f t="shared" si="9"/>
        <v>0</v>
      </c>
      <c r="I50" s="316">
        <f t="shared" si="9"/>
        <v>0</v>
      </c>
      <c r="J50" s="316">
        <f t="shared" si="9"/>
        <v>0</v>
      </c>
      <c r="K50" s="316">
        <f t="shared" si="9"/>
        <v>0</v>
      </c>
      <c r="L50" s="315"/>
    </row>
    <row r="51" spans="1:12" ht="14.25" thickBot="1">
      <c r="A51" s="98"/>
      <c r="B51" s="99"/>
      <c r="C51" s="99"/>
      <c r="D51" s="99"/>
      <c r="E51" s="99"/>
      <c r="F51" s="99"/>
      <c r="G51" s="99"/>
      <c r="H51" s="99"/>
      <c r="I51" s="99"/>
      <c r="J51" s="99"/>
      <c r="K51" s="339"/>
      <c r="L51" s="315"/>
    </row>
    <row r="52" spans="1:12" s="2" customFormat="1" ht="15" thickBot="1" thickTop="1">
      <c r="A52" s="365" t="s">
        <v>292</v>
      </c>
      <c r="B52" s="364"/>
      <c r="C52" s="363"/>
      <c r="D52" s="362">
        <f aca="true" t="shared" si="10" ref="D52:K52">D9+D15+D24+D34+D42+D50</f>
        <v>0</v>
      </c>
      <c r="E52" s="362">
        <f t="shared" si="10"/>
        <v>0</v>
      </c>
      <c r="F52" s="362">
        <f t="shared" si="10"/>
        <v>0</v>
      </c>
      <c r="G52" s="362">
        <f t="shared" si="10"/>
        <v>0</v>
      </c>
      <c r="H52" s="362">
        <f t="shared" si="10"/>
        <v>0</v>
      </c>
      <c r="I52" s="362">
        <f t="shared" si="10"/>
        <v>0</v>
      </c>
      <c r="J52" s="362">
        <f t="shared" si="10"/>
        <v>0</v>
      </c>
      <c r="K52" s="362">
        <f t="shared" si="10"/>
        <v>0</v>
      </c>
      <c r="L52" s="307"/>
    </row>
    <row r="53" spans="1:12" s="2" customFormat="1" ht="14.25" thickTop="1">
      <c r="A53" s="153"/>
      <c r="B53" s="361"/>
      <c r="C53" s="361"/>
      <c r="D53" s="361"/>
      <c r="E53" s="361"/>
      <c r="F53" s="361"/>
      <c r="G53" s="361"/>
      <c r="H53" s="361"/>
      <c r="I53" s="361"/>
      <c r="J53" s="361"/>
      <c r="K53" s="360"/>
      <c r="L53" s="307"/>
    </row>
    <row r="54" spans="1:12" s="2" customFormat="1" ht="13.5">
      <c r="A54" s="332" t="s">
        <v>968</v>
      </c>
      <c r="B54" s="331"/>
      <c r="C54" s="331"/>
      <c r="D54" s="331"/>
      <c r="E54" s="331"/>
      <c r="F54" s="331"/>
      <c r="G54" s="331"/>
      <c r="H54" s="331"/>
      <c r="I54" s="331"/>
      <c r="J54" s="331"/>
      <c r="K54" s="330"/>
      <c r="L54" s="307"/>
    </row>
    <row r="55" spans="1:12" ht="13.5">
      <c r="A55" s="329"/>
      <c r="B55" s="328" t="s">
        <v>967</v>
      </c>
      <c r="C55" s="8" t="s">
        <v>966</v>
      </c>
      <c r="D55" s="336"/>
      <c r="E55" s="336"/>
      <c r="F55" s="336"/>
      <c r="G55" s="316">
        <f aca="true" t="shared" si="11" ref="G55:G61">ROUNDDOWN(D55+(E55*$E$3)+(F55*$F$3),0)</f>
        <v>0</v>
      </c>
      <c r="H55" s="316"/>
      <c r="I55" s="337"/>
      <c r="J55" s="316">
        <f aca="true" t="shared" si="12" ref="J55:J61">G55-H55-I55</f>
        <v>0</v>
      </c>
      <c r="K55" s="337"/>
      <c r="L55" s="315"/>
    </row>
    <row r="56" spans="1:12" ht="13.5">
      <c r="A56" s="329"/>
      <c r="B56" s="328" t="s">
        <v>965</v>
      </c>
      <c r="C56" s="8" t="s">
        <v>964</v>
      </c>
      <c r="D56" s="336"/>
      <c r="E56" s="336"/>
      <c r="F56" s="336"/>
      <c r="G56" s="316">
        <f t="shared" si="11"/>
        <v>0</v>
      </c>
      <c r="H56" s="316"/>
      <c r="I56" s="337"/>
      <c r="J56" s="316">
        <f t="shared" si="12"/>
        <v>0</v>
      </c>
      <c r="K56" s="337"/>
      <c r="L56" s="315"/>
    </row>
    <row r="57" spans="1:12" ht="13.5">
      <c r="A57" s="329"/>
      <c r="B57" s="328" t="s">
        <v>963</v>
      </c>
      <c r="C57" s="8" t="s">
        <v>962</v>
      </c>
      <c r="D57" s="336"/>
      <c r="E57" s="336"/>
      <c r="F57" s="336"/>
      <c r="G57" s="316">
        <f t="shared" si="11"/>
        <v>0</v>
      </c>
      <c r="H57" s="316"/>
      <c r="I57" s="337"/>
      <c r="J57" s="316">
        <f t="shared" si="12"/>
        <v>0</v>
      </c>
      <c r="K57" s="337"/>
      <c r="L57" s="315"/>
    </row>
    <row r="58" spans="1:12" ht="13.5">
      <c r="A58" s="329"/>
      <c r="B58" s="328" t="s">
        <v>961</v>
      </c>
      <c r="C58" s="8" t="s">
        <v>960</v>
      </c>
      <c r="D58" s="336"/>
      <c r="E58" s="336"/>
      <c r="F58" s="336"/>
      <c r="G58" s="316">
        <f t="shared" si="11"/>
        <v>0</v>
      </c>
      <c r="H58" s="316"/>
      <c r="I58" s="337"/>
      <c r="J58" s="316">
        <f t="shared" si="12"/>
        <v>0</v>
      </c>
      <c r="K58" s="337"/>
      <c r="L58" s="315"/>
    </row>
    <row r="59" spans="1:12" ht="13.5">
      <c r="A59" s="329"/>
      <c r="B59" s="328" t="s">
        <v>959</v>
      </c>
      <c r="C59" s="8" t="s">
        <v>958</v>
      </c>
      <c r="D59" s="336"/>
      <c r="E59" s="336"/>
      <c r="F59" s="336"/>
      <c r="G59" s="316">
        <f t="shared" si="11"/>
        <v>0</v>
      </c>
      <c r="H59" s="316"/>
      <c r="I59" s="337"/>
      <c r="J59" s="316">
        <f t="shared" si="12"/>
        <v>0</v>
      </c>
      <c r="K59" s="337"/>
      <c r="L59" s="315"/>
    </row>
    <row r="60" spans="1:12" ht="13.5">
      <c r="A60" s="329"/>
      <c r="B60" s="328" t="s">
        <v>957</v>
      </c>
      <c r="C60" s="8" t="s">
        <v>956</v>
      </c>
      <c r="D60" s="336"/>
      <c r="E60" s="336"/>
      <c r="F60" s="336"/>
      <c r="G60" s="316">
        <f t="shared" si="11"/>
        <v>0</v>
      </c>
      <c r="H60" s="316"/>
      <c r="I60" s="337"/>
      <c r="J60" s="316">
        <f t="shared" si="12"/>
        <v>0</v>
      </c>
      <c r="K60" s="337"/>
      <c r="L60" s="315"/>
    </row>
    <row r="61" spans="1:12" s="2" customFormat="1" ht="13.5">
      <c r="A61" s="329"/>
      <c r="B61" s="328" t="s">
        <v>955</v>
      </c>
      <c r="C61" s="8" t="s">
        <v>954</v>
      </c>
      <c r="D61" s="336"/>
      <c r="E61" s="336"/>
      <c r="F61" s="336"/>
      <c r="G61" s="316">
        <f t="shared" si="11"/>
        <v>0</v>
      </c>
      <c r="H61" s="316"/>
      <c r="I61" s="337"/>
      <c r="J61" s="316">
        <f t="shared" si="12"/>
        <v>0</v>
      </c>
      <c r="K61" s="337"/>
      <c r="L61" s="307"/>
    </row>
    <row r="62" spans="1:12" s="2" customFormat="1" ht="13.5">
      <c r="A62" s="442" t="s">
        <v>953</v>
      </c>
      <c r="B62" s="443"/>
      <c r="C62" s="444"/>
      <c r="D62" s="316">
        <f aca="true" t="shared" si="13" ref="D62:K62">SUM(D55:D61)</f>
        <v>0</v>
      </c>
      <c r="E62" s="316">
        <f t="shared" si="13"/>
        <v>0</v>
      </c>
      <c r="F62" s="316">
        <f t="shared" si="13"/>
        <v>0</v>
      </c>
      <c r="G62" s="316">
        <f t="shared" si="13"/>
        <v>0</v>
      </c>
      <c r="H62" s="316">
        <f t="shared" si="13"/>
        <v>0</v>
      </c>
      <c r="I62" s="316">
        <f t="shared" si="13"/>
        <v>0</v>
      </c>
      <c r="J62" s="316">
        <f t="shared" si="13"/>
        <v>0</v>
      </c>
      <c r="K62" s="316">
        <f t="shared" si="13"/>
        <v>0</v>
      </c>
      <c r="L62" s="307"/>
    </row>
    <row r="63" spans="1:12" ht="13.5">
      <c r="A63" s="11"/>
      <c r="B63" s="334"/>
      <c r="C63" s="334"/>
      <c r="D63" s="334"/>
      <c r="E63" s="334"/>
      <c r="F63" s="334"/>
      <c r="G63" s="334"/>
      <c r="H63" s="334"/>
      <c r="I63" s="334"/>
      <c r="J63" s="334"/>
      <c r="K63" s="333"/>
      <c r="L63" s="315"/>
    </row>
    <row r="64" spans="1:12" ht="13.5">
      <c r="A64" s="332" t="s">
        <v>952</v>
      </c>
      <c r="B64" s="331"/>
      <c r="C64" s="331"/>
      <c r="D64" s="331"/>
      <c r="E64" s="331"/>
      <c r="F64" s="331"/>
      <c r="G64" s="331"/>
      <c r="H64" s="331"/>
      <c r="I64" s="331"/>
      <c r="J64" s="331"/>
      <c r="K64" s="330"/>
      <c r="L64" s="315"/>
    </row>
    <row r="65" spans="1:12" ht="13.5">
      <c r="A65" s="329"/>
      <c r="B65" s="328" t="s">
        <v>951</v>
      </c>
      <c r="C65" s="8" t="s">
        <v>950</v>
      </c>
      <c r="D65" s="336"/>
      <c r="E65" s="336"/>
      <c r="F65" s="336"/>
      <c r="G65" s="316">
        <f aca="true" t="shared" si="14" ref="G65:G78">ROUNDDOWN(D65+(E65*$E$3)+(F65*$F$3),0)</f>
        <v>0</v>
      </c>
      <c r="H65" s="316"/>
      <c r="I65" s="337"/>
      <c r="J65" s="316">
        <f aca="true" t="shared" si="15" ref="J65:J78">G65-H65-I65</f>
        <v>0</v>
      </c>
      <c r="K65" s="337"/>
      <c r="L65" s="315"/>
    </row>
    <row r="66" spans="1:12" ht="13.5">
      <c r="A66" s="329"/>
      <c r="B66" s="328" t="s">
        <v>949</v>
      </c>
      <c r="C66" s="8" t="s">
        <v>948</v>
      </c>
      <c r="D66" s="336"/>
      <c r="E66" s="336"/>
      <c r="F66" s="336"/>
      <c r="G66" s="316">
        <f t="shared" si="14"/>
        <v>0</v>
      </c>
      <c r="H66" s="316"/>
      <c r="I66" s="337"/>
      <c r="J66" s="316">
        <f t="shared" si="15"/>
        <v>0</v>
      </c>
      <c r="K66" s="337"/>
      <c r="L66" s="315"/>
    </row>
    <row r="67" spans="1:12" ht="13.5">
      <c r="A67" s="329"/>
      <c r="B67" s="328" t="s">
        <v>947</v>
      </c>
      <c r="C67" s="8" t="s">
        <v>946</v>
      </c>
      <c r="D67" s="336"/>
      <c r="E67" s="336"/>
      <c r="F67" s="336"/>
      <c r="G67" s="316">
        <f t="shared" si="14"/>
        <v>0</v>
      </c>
      <c r="H67" s="316"/>
      <c r="I67" s="337"/>
      <c r="J67" s="316">
        <f t="shared" si="15"/>
        <v>0</v>
      </c>
      <c r="K67" s="337"/>
      <c r="L67" s="315"/>
    </row>
    <row r="68" spans="1:12" ht="13.5">
      <c r="A68" s="329"/>
      <c r="B68" s="328" t="s">
        <v>945</v>
      </c>
      <c r="C68" s="8" t="s">
        <v>944</v>
      </c>
      <c r="D68" s="336"/>
      <c r="E68" s="336"/>
      <c r="F68" s="336"/>
      <c r="G68" s="316">
        <f t="shared" si="14"/>
        <v>0</v>
      </c>
      <c r="H68" s="316"/>
      <c r="I68" s="337"/>
      <c r="J68" s="316">
        <f t="shared" si="15"/>
        <v>0</v>
      </c>
      <c r="K68" s="337"/>
      <c r="L68" s="315"/>
    </row>
    <row r="69" spans="1:12" ht="13.5">
      <c r="A69" s="329"/>
      <c r="B69" s="328" t="s">
        <v>943</v>
      </c>
      <c r="C69" s="8" t="s">
        <v>942</v>
      </c>
      <c r="D69" s="336"/>
      <c r="E69" s="336"/>
      <c r="F69" s="336"/>
      <c r="G69" s="316">
        <f t="shared" si="14"/>
        <v>0</v>
      </c>
      <c r="H69" s="316"/>
      <c r="I69" s="337"/>
      <c r="J69" s="316">
        <f t="shared" si="15"/>
        <v>0</v>
      </c>
      <c r="K69" s="337"/>
      <c r="L69" s="315"/>
    </row>
    <row r="70" spans="1:12" ht="13.5">
      <c r="A70" s="329"/>
      <c r="B70" s="328" t="s">
        <v>941</v>
      </c>
      <c r="C70" s="8" t="s">
        <v>940</v>
      </c>
      <c r="D70" s="336"/>
      <c r="E70" s="336"/>
      <c r="F70" s="336"/>
      <c r="G70" s="316">
        <f t="shared" si="14"/>
        <v>0</v>
      </c>
      <c r="H70" s="316"/>
      <c r="I70" s="337"/>
      <c r="J70" s="316">
        <f t="shared" si="15"/>
        <v>0</v>
      </c>
      <c r="K70" s="337"/>
      <c r="L70" s="315"/>
    </row>
    <row r="71" spans="1:12" ht="13.5">
      <c r="A71" s="329"/>
      <c r="B71" s="328" t="s">
        <v>939</v>
      </c>
      <c r="C71" s="8" t="s">
        <v>938</v>
      </c>
      <c r="D71" s="336"/>
      <c r="E71" s="336"/>
      <c r="F71" s="336"/>
      <c r="G71" s="316">
        <f t="shared" si="14"/>
        <v>0</v>
      </c>
      <c r="H71" s="316"/>
      <c r="I71" s="337"/>
      <c r="J71" s="316">
        <f t="shared" si="15"/>
        <v>0</v>
      </c>
      <c r="K71" s="337"/>
      <c r="L71" s="315"/>
    </row>
    <row r="72" spans="1:12" ht="13.5">
      <c r="A72" s="329"/>
      <c r="B72" s="328" t="s">
        <v>937</v>
      </c>
      <c r="C72" s="8" t="s">
        <v>936</v>
      </c>
      <c r="D72" s="336"/>
      <c r="E72" s="336"/>
      <c r="F72" s="336"/>
      <c r="G72" s="316">
        <f t="shared" si="14"/>
        <v>0</v>
      </c>
      <c r="H72" s="316"/>
      <c r="I72" s="337"/>
      <c r="J72" s="316">
        <f t="shared" si="15"/>
        <v>0</v>
      </c>
      <c r="K72" s="337"/>
      <c r="L72" s="315"/>
    </row>
    <row r="73" spans="1:12" ht="13.5">
      <c r="A73" s="329"/>
      <c r="B73" s="328" t="s">
        <v>935</v>
      </c>
      <c r="C73" s="8" t="s">
        <v>934</v>
      </c>
      <c r="D73" s="336"/>
      <c r="E73" s="336"/>
      <c r="F73" s="336"/>
      <c r="G73" s="316">
        <f t="shared" si="14"/>
        <v>0</v>
      </c>
      <c r="H73" s="316"/>
      <c r="I73" s="337"/>
      <c r="J73" s="316">
        <f t="shared" si="15"/>
        <v>0</v>
      </c>
      <c r="K73" s="337"/>
      <c r="L73" s="315"/>
    </row>
    <row r="74" spans="1:12" s="2" customFormat="1" ht="13.5">
      <c r="A74" s="329"/>
      <c r="B74" s="328" t="s">
        <v>933</v>
      </c>
      <c r="C74" s="8" t="s">
        <v>932</v>
      </c>
      <c r="D74" s="336"/>
      <c r="E74" s="336"/>
      <c r="F74" s="336"/>
      <c r="G74" s="316">
        <f t="shared" si="14"/>
        <v>0</v>
      </c>
      <c r="H74" s="316"/>
      <c r="I74" s="337"/>
      <c r="J74" s="316">
        <f t="shared" si="15"/>
        <v>0</v>
      </c>
      <c r="K74" s="337"/>
      <c r="L74" s="307"/>
    </row>
    <row r="75" spans="1:12" ht="13.5">
      <c r="A75" s="329"/>
      <c r="B75" s="328" t="s">
        <v>931</v>
      </c>
      <c r="C75" s="8" t="s">
        <v>930</v>
      </c>
      <c r="D75" s="336"/>
      <c r="E75" s="336"/>
      <c r="F75" s="336"/>
      <c r="G75" s="316">
        <f t="shared" si="14"/>
        <v>0</v>
      </c>
      <c r="H75" s="316"/>
      <c r="I75" s="337"/>
      <c r="J75" s="316">
        <f t="shared" si="15"/>
        <v>0</v>
      </c>
      <c r="K75" s="337"/>
      <c r="L75" s="315"/>
    </row>
    <row r="76" spans="1:12" ht="13.5">
      <c r="A76" s="329"/>
      <c r="B76" s="328" t="s">
        <v>929</v>
      </c>
      <c r="C76" s="8" t="s">
        <v>928</v>
      </c>
      <c r="D76" s="336"/>
      <c r="E76" s="336"/>
      <c r="F76" s="336"/>
      <c r="G76" s="316">
        <f t="shared" si="14"/>
        <v>0</v>
      </c>
      <c r="H76" s="316"/>
      <c r="I76" s="337"/>
      <c r="J76" s="316">
        <f t="shared" si="15"/>
        <v>0</v>
      </c>
      <c r="K76" s="337"/>
      <c r="L76" s="315"/>
    </row>
    <row r="77" spans="1:12" ht="13.5">
      <c r="A77" s="329"/>
      <c r="B77" s="328" t="s">
        <v>927</v>
      </c>
      <c r="C77" s="8" t="s">
        <v>926</v>
      </c>
      <c r="D77" s="336"/>
      <c r="E77" s="336"/>
      <c r="F77" s="336"/>
      <c r="G77" s="316">
        <f t="shared" si="14"/>
        <v>0</v>
      </c>
      <c r="H77" s="316"/>
      <c r="I77" s="336"/>
      <c r="J77" s="316">
        <f t="shared" si="15"/>
        <v>0</v>
      </c>
      <c r="K77" s="336"/>
      <c r="L77" s="315"/>
    </row>
    <row r="78" spans="1:12" ht="13.5">
      <c r="A78" s="329"/>
      <c r="B78" s="13" t="s">
        <v>925</v>
      </c>
      <c r="C78" s="8" t="s">
        <v>111</v>
      </c>
      <c r="D78" s="336"/>
      <c r="E78" s="336"/>
      <c r="F78" s="336"/>
      <c r="G78" s="316">
        <f t="shared" si="14"/>
        <v>0</v>
      </c>
      <c r="H78" s="316"/>
      <c r="I78" s="336"/>
      <c r="J78" s="316">
        <f t="shared" si="15"/>
        <v>0</v>
      </c>
      <c r="K78" s="336"/>
      <c r="L78" s="315"/>
    </row>
    <row r="79" spans="1:12" ht="13.5">
      <c r="A79" s="442" t="s">
        <v>924</v>
      </c>
      <c r="B79" s="443"/>
      <c r="C79" s="444"/>
      <c r="D79" s="316">
        <f aca="true" t="shared" si="16" ref="D79:K79">SUM(D65:D78)</f>
        <v>0</v>
      </c>
      <c r="E79" s="316">
        <f t="shared" si="16"/>
        <v>0</v>
      </c>
      <c r="F79" s="316">
        <f t="shared" si="16"/>
        <v>0</v>
      </c>
      <c r="G79" s="316">
        <f t="shared" si="16"/>
        <v>0</v>
      </c>
      <c r="H79" s="316">
        <f t="shared" si="16"/>
        <v>0</v>
      </c>
      <c r="I79" s="316">
        <f t="shared" si="16"/>
        <v>0</v>
      </c>
      <c r="J79" s="316">
        <f t="shared" si="16"/>
        <v>0</v>
      </c>
      <c r="K79" s="316">
        <f t="shared" si="16"/>
        <v>0</v>
      </c>
      <c r="L79" s="315"/>
    </row>
    <row r="80" spans="1:12" ht="13.5">
      <c r="A80" s="11"/>
      <c r="B80" s="334"/>
      <c r="C80" s="334"/>
      <c r="D80" s="334"/>
      <c r="E80" s="334"/>
      <c r="F80" s="334"/>
      <c r="G80" s="334"/>
      <c r="H80" s="334"/>
      <c r="I80" s="334"/>
      <c r="J80" s="334"/>
      <c r="K80" s="333"/>
      <c r="L80" s="315"/>
    </row>
    <row r="81" spans="1:12" ht="13.5">
      <c r="A81" s="332" t="s">
        <v>923</v>
      </c>
      <c r="B81" s="331"/>
      <c r="C81" s="331"/>
      <c r="D81" s="331"/>
      <c r="E81" s="331"/>
      <c r="F81" s="331"/>
      <c r="G81" s="331"/>
      <c r="H81" s="331"/>
      <c r="I81" s="331"/>
      <c r="J81" s="331"/>
      <c r="K81" s="330"/>
      <c r="L81" s="315"/>
    </row>
    <row r="82" spans="1:12" ht="13.5">
      <c r="A82" s="329"/>
      <c r="B82" s="328" t="s">
        <v>922</v>
      </c>
      <c r="C82" s="8" t="s">
        <v>921</v>
      </c>
      <c r="D82" s="336"/>
      <c r="E82" s="336"/>
      <c r="F82" s="336"/>
      <c r="G82" s="316">
        <f>ROUNDDOWN(D82+(E82*$E$3)+(F82*$F$3),0)</f>
        <v>0</v>
      </c>
      <c r="H82" s="316"/>
      <c r="I82" s="337"/>
      <c r="J82" s="316">
        <f>G82-H82-I82</f>
        <v>0</v>
      </c>
      <c r="K82" s="337"/>
      <c r="L82" s="315"/>
    </row>
    <row r="83" spans="1:12" ht="13.5">
      <c r="A83" s="329"/>
      <c r="B83" s="328" t="s">
        <v>920</v>
      </c>
      <c r="C83" s="8" t="s">
        <v>919</v>
      </c>
      <c r="D83" s="336"/>
      <c r="E83" s="336"/>
      <c r="F83" s="336"/>
      <c r="G83" s="316">
        <f>ROUNDDOWN(D83+(E83*$E$3)+(F83*$F$3),0)</f>
        <v>0</v>
      </c>
      <c r="H83" s="316"/>
      <c r="I83" s="337"/>
      <c r="J83" s="316">
        <f>G83-H83-I83</f>
        <v>0</v>
      </c>
      <c r="K83" s="337"/>
      <c r="L83" s="315"/>
    </row>
    <row r="84" spans="1:12" s="2" customFormat="1" ht="13.5">
      <c r="A84" s="329"/>
      <c r="B84" s="328" t="s">
        <v>918</v>
      </c>
      <c r="C84" s="8" t="s">
        <v>917</v>
      </c>
      <c r="D84" s="336"/>
      <c r="E84" s="336"/>
      <c r="F84" s="336"/>
      <c r="G84" s="316">
        <f>ROUNDDOWN(D84+(E84*$E$3)+(F84*$F$3),0)</f>
        <v>0</v>
      </c>
      <c r="H84" s="316"/>
      <c r="I84" s="337"/>
      <c r="J84" s="316">
        <f>G84-H84-I84</f>
        <v>0</v>
      </c>
      <c r="K84" s="337"/>
      <c r="L84" s="307"/>
    </row>
    <row r="85" spans="1:12" ht="13.5">
      <c r="A85" s="329"/>
      <c r="B85" s="328" t="s">
        <v>916</v>
      </c>
      <c r="C85" s="8" t="s">
        <v>915</v>
      </c>
      <c r="D85" s="336"/>
      <c r="E85" s="336"/>
      <c r="F85" s="336"/>
      <c r="G85" s="316">
        <f>ROUNDDOWN(D85+(E85*$E$3)+(F85*$F$3),0)</f>
        <v>0</v>
      </c>
      <c r="H85" s="316"/>
      <c r="I85" s="337"/>
      <c r="J85" s="316">
        <f>G85-H85-I85</f>
        <v>0</v>
      </c>
      <c r="K85" s="337"/>
      <c r="L85" s="315"/>
    </row>
    <row r="86" spans="1:12" ht="13.5">
      <c r="A86" s="442" t="s">
        <v>914</v>
      </c>
      <c r="B86" s="443"/>
      <c r="C86" s="444"/>
      <c r="D86" s="316">
        <f aca="true" t="shared" si="17" ref="D86:K86">SUM(D82:D85)</f>
        <v>0</v>
      </c>
      <c r="E86" s="316">
        <f t="shared" si="17"/>
        <v>0</v>
      </c>
      <c r="F86" s="316">
        <f t="shared" si="17"/>
        <v>0</v>
      </c>
      <c r="G86" s="316">
        <f t="shared" si="17"/>
        <v>0</v>
      </c>
      <c r="H86" s="316">
        <f t="shared" si="17"/>
        <v>0</v>
      </c>
      <c r="I86" s="316">
        <f t="shared" si="17"/>
        <v>0</v>
      </c>
      <c r="J86" s="316">
        <f t="shared" si="17"/>
        <v>0</v>
      </c>
      <c r="K86" s="316">
        <f t="shared" si="17"/>
        <v>0</v>
      </c>
      <c r="L86" s="315"/>
    </row>
    <row r="87" spans="1:12" ht="13.5">
      <c r="A87" s="11"/>
      <c r="B87" s="334"/>
      <c r="C87" s="334"/>
      <c r="D87" s="334"/>
      <c r="E87" s="334"/>
      <c r="F87" s="334"/>
      <c r="G87" s="334"/>
      <c r="H87" s="334"/>
      <c r="I87" s="334"/>
      <c r="J87" s="334"/>
      <c r="K87" s="333"/>
      <c r="L87" s="315"/>
    </row>
    <row r="88" spans="1:12" ht="13.5">
      <c r="A88" s="332" t="s">
        <v>913</v>
      </c>
      <c r="B88" s="331"/>
      <c r="C88" s="331"/>
      <c r="D88" s="331"/>
      <c r="E88" s="331"/>
      <c r="F88" s="331"/>
      <c r="G88" s="331"/>
      <c r="H88" s="331"/>
      <c r="I88" s="331"/>
      <c r="J88" s="331"/>
      <c r="K88" s="330"/>
      <c r="L88" s="315"/>
    </row>
    <row r="89" spans="1:12" ht="13.5">
      <c r="A89" s="329"/>
      <c r="B89" s="328" t="s">
        <v>912</v>
      </c>
      <c r="C89" s="8" t="s">
        <v>911</v>
      </c>
      <c r="D89" s="336"/>
      <c r="E89" s="336"/>
      <c r="F89" s="336"/>
      <c r="G89" s="316">
        <f>ROUNDDOWN(D89+(E89*$E$3)+(F89*$F$3),0)</f>
        <v>0</v>
      </c>
      <c r="H89" s="316"/>
      <c r="I89" s="337"/>
      <c r="J89" s="316">
        <f>G89-H89-I89</f>
        <v>0</v>
      </c>
      <c r="K89" s="337"/>
      <c r="L89" s="315"/>
    </row>
    <row r="90" spans="1:12" ht="13.5">
      <c r="A90" s="329"/>
      <c r="B90" s="328" t="s">
        <v>910</v>
      </c>
      <c r="C90" s="8" t="s">
        <v>909</v>
      </c>
      <c r="D90" s="336"/>
      <c r="E90" s="336"/>
      <c r="F90" s="336"/>
      <c r="G90" s="316">
        <f>ROUNDDOWN(D90+(E90*$E$3)+(F90*$F$3),0)</f>
        <v>0</v>
      </c>
      <c r="H90" s="316"/>
      <c r="I90" s="337"/>
      <c r="J90" s="316">
        <f>G90-H90-I90</f>
        <v>0</v>
      </c>
      <c r="K90" s="337"/>
      <c r="L90" s="315"/>
    </row>
    <row r="91" spans="1:12" ht="13.5">
      <c r="A91" s="329"/>
      <c r="B91" s="328" t="s">
        <v>908</v>
      </c>
      <c r="C91" s="8" t="s">
        <v>907</v>
      </c>
      <c r="D91" s="336"/>
      <c r="E91" s="336"/>
      <c r="F91" s="336"/>
      <c r="G91" s="316">
        <f>ROUNDDOWN(D91+(E91*$E$3)+(F91*$F$3),0)</f>
        <v>0</v>
      </c>
      <c r="H91" s="316"/>
      <c r="I91" s="337"/>
      <c r="J91" s="316">
        <f>G91-H91-I91</f>
        <v>0</v>
      </c>
      <c r="K91" s="337"/>
      <c r="L91" s="315"/>
    </row>
    <row r="92" spans="1:12" ht="13.5">
      <c r="A92" s="329"/>
      <c r="B92" s="328" t="s">
        <v>906</v>
      </c>
      <c r="C92" s="8" t="s">
        <v>905</v>
      </c>
      <c r="D92" s="336"/>
      <c r="E92" s="336"/>
      <c r="F92" s="336"/>
      <c r="G92" s="316">
        <f>ROUNDDOWN(D92+(E92*$E$3)+(F92*$F$3),0)</f>
        <v>0</v>
      </c>
      <c r="H92" s="316"/>
      <c r="I92" s="337"/>
      <c r="J92" s="316">
        <f>G92-H92-I92</f>
        <v>0</v>
      </c>
      <c r="K92" s="337"/>
      <c r="L92" s="315"/>
    </row>
    <row r="93" spans="1:12" ht="13.5">
      <c r="A93" s="442" t="s">
        <v>904</v>
      </c>
      <c r="B93" s="443"/>
      <c r="C93" s="444"/>
      <c r="D93" s="316">
        <f aca="true" t="shared" si="18" ref="D93:K93">SUM(D89:D92)</f>
        <v>0</v>
      </c>
      <c r="E93" s="316">
        <f t="shared" si="18"/>
        <v>0</v>
      </c>
      <c r="F93" s="316">
        <f t="shared" si="18"/>
        <v>0</v>
      </c>
      <c r="G93" s="316">
        <f t="shared" si="18"/>
        <v>0</v>
      </c>
      <c r="H93" s="316">
        <f t="shared" si="18"/>
        <v>0</v>
      </c>
      <c r="I93" s="316">
        <f t="shared" si="18"/>
        <v>0</v>
      </c>
      <c r="J93" s="316">
        <f t="shared" si="18"/>
        <v>0</v>
      </c>
      <c r="K93" s="316">
        <f t="shared" si="18"/>
        <v>0</v>
      </c>
      <c r="L93" s="315"/>
    </row>
    <row r="94" spans="1:12" s="2" customFormat="1" ht="13.5">
      <c r="A94" s="11"/>
      <c r="B94" s="334"/>
      <c r="C94" s="334"/>
      <c r="D94" s="334"/>
      <c r="E94" s="334"/>
      <c r="F94" s="334"/>
      <c r="G94" s="334"/>
      <c r="H94" s="334"/>
      <c r="I94" s="334"/>
      <c r="J94" s="334"/>
      <c r="K94" s="333"/>
      <c r="L94" s="307"/>
    </row>
    <row r="95" spans="1:12" ht="13.5">
      <c r="A95" s="332" t="s">
        <v>903</v>
      </c>
      <c r="B95" s="331"/>
      <c r="C95" s="331"/>
      <c r="D95" s="331"/>
      <c r="E95" s="331"/>
      <c r="F95" s="331"/>
      <c r="G95" s="331"/>
      <c r="H95" s="331"/>
      <c r="I95" s="331"/>
      <c r="J95" s="331"/>
      <c r="K95" s="330"/>
      <c r="L95" s="315"/>
    </row>
    <row r="96" spans="1:12" ht="13.5">
      <c r="A96" s="329"/>
      <c r="B96" s="328" t="s">
        <v>902</v>
      </c>
      <c r="C96" s="8" t="s">
        <v>901</v>
      </c>
      <c r="D96" s="336"/>
      <c r="E96" s="336"/>
      <c r="F96" s="336"/>
      <c r="G96" s="316">
        <f>ROUNDDOWN(D96+(E96*$E$3)+(F96*$F$3),0)</f>
        <v>0</v>
      </c>
      <c r="H96" s="316"/>
      <c r="I96" s="337"/>
      <c r="J96" s="316">
        <f>G96-H96-I96</f>
        <v>0</v>
      </c>
      <c r="K96" s="337"/>
      <c r="L96" s="315"/>
    </row>
    <row r="97" spans="1:12" ht="13.5">
      <c r="A97" s="329"/>
      <c r="B97" s="328" t="s">
        <v>900</v>
      </c>
      <c r="C97" s="8" t="s">
        <v>899</v>
      </c>
      <c r="D97" s="336"/>
      <c r="E97" s="336"/>
      <c r="F97" s="336"/>
      <c r="G97" s="316">
        <f>ROUNDDOWN(D97+(E97*$E$3)+(F97*$F$3),0)</f>
        <v>0</v>
      </c>
      <c r="H97" s="316"/>
      <c r="I97" s="337"/>
      <c r="J97" s="316">
        <f>G97-H97-I97</f>
        <v>0</v>
      </c>
      <c r="K97" s="337"/>
      <c r="L97" s="315"/>
    </row>
    <row r="98" spans="1:12" ht="13.5">
      <c r="A98" s="329"/>
      <c r="B98" s="328" t="s">
        <v>898</v>
      </c>
      <c r="C98" s="8" t="s">
        <v>897</v>
      </c>
      <c r="D98" s="336"/>
      <c r="E98" s="336"/>
      <c r="F98" s="336"/>
      <c r="G98" s="316">
        <f>ROUNDDOWN(D98+(E98*$E$3)+(F98*$F$3),0)</f>
        <v>0</v>
      </c>
      <c r="H98" s="316"/>
      <c r="I98" s="337"/>
      <c r="J98" s="316">
        <f>G98-H98-I98</f>
        <v>0</v>
      </c>
      <c r="K98" s="337"/>
      <c r="L98" s="315"/>
    </row>
    <row r="99" spans="1:12" ht="13.5">
      <c r="A99" s="442" t="s">
        <v>896</v>
      </c>
      <c r="B99" s="443"/>
      <c r="C99" s="444"/>
      <c r="D99" s="316">
        <f aca="true" t="shared" si="19" ref="D99:K99">SUM(D96:D98)</f>
        <v>0</v>
      </c>
      <c r="E99" s="316">
        <f t="shared" si="19"/>
        <v>0</v>
      </c>
      <c r="F99" s="316">
        <f t="shared" si="19"/>
        <v>0</v>
      </c>
      <c r="G99" s="316">
        <f t="shared" si="19"/>
        <v>0</v>
      </c>
      <c r="H99" s="316">
        <f t="shared" si="19"/>
        <v>0</v>
      </c>
      <c r="I99" s="316">
        <f t="shared" si="19"/>
        <v>0</v>
      </c>
      <c r="J99" s="316">
        <f t="shared" si="19"/>
        <v>0</v>
      </c>
      <c r="K99" s="316">
        <f t="shared" si="19"/>
        <v>0</v>
      </c>
      <c r="L99" s="315"/>
    </row>
    <row r="100" spans="1:12" ht="13.5">
      <c r="A100" s="11"/>
      <c r="B100" s="334"/>
      <c r="C100" s="334"/>
      <c r="D100" s="334"/>
      <c r="E100" s="334"/>
      <c r="F100" s="334"/>
      <c r="G100" s="334"/>
      <c r="H100" s="334"/>
      <c r="I100" s="334"/>
      <c r="J100" s="334"/>
      <c r="K100" s="333"/>
      <c r="L100" s="315"/>
    </row>
    <row r="101" spans="1:12" ht="13.5">
      <c r="A101" s="332" t="s">
        <v>895</v>
      </c>
      <c r="B101" s="331"/>
      <c r="C101" s="331"/>
      <c r="D101" s="331"/>
      <c r="E101" s="331"/>
      <c r="F101" s="331"/>
      <c r="G101" s="331"/>
      <c r="H101" s="331"/>
      <c r="I101" s="331"/>
      <c r="J101" s="331"/>
      <c r="K101" s="330"/>
      <c r="L101" s="315"/>
    </row>
    <row r="102" spans="1:12" ht="13.5">
      <c r="A102" s="329"/>
      <c r="B102" s="328" t="s">
        <v>894</v>
      </c>
      <c r="C102" s="8" t="s">
        <v>893</v>
      </c>
      <c r="D102" s="336"/>
      <c r="E102" s="336"/>
      <c r="F102" s="336"/>
      <c r="G102" s="316">
        <f>ROUNDDOWN(D102+(E102*$E$3)+(F102*$F$3),0)</f>
        <v>0</v>
      </c>
      <c r="H102" s="316"/>
      <c r="I102" s="337"/>
      <c r="J102" s="316">
        <f>G102-H102-I102</f>
        <v>0</v>
      </c>
      <c r="K102" s="337"/>
      <c r="L102" s="315"/>
    </row>
    <row r="103" spans="1:12" s="2" customFormat="1" ht="13.5">
      <c r="A103" s="329"/>
      <c r="B103" s="328" t="s">
        <v>892</v>
      </c>
      <c r="C103" s="8" t="s">
        <v>891</v>
      </c>
      <c r="D103" s="336"/>
      <c r="E103" s="336"/>
      <c r="F103" s="336"/>
      <c r="G103" s="316">
        <f>ROUNDDOWN(D103+(E103*$E$3)+(F103*$F$3),0)</f>
        <v>0</v>
      </c>
      <c r="H103" s="316"/>
      <c r="I103" s="337"/>
      <c r="J103" s="316">
        <f>G103-H103-I103</f>
        <v>0</v>
      </c>
      <c r="K103" s="337"/>
      <c r="L103" s="307"/>
    </row>
    <row r="104" spans="1:12" ht="13.5">
      <c r="A104" s="329"/>
      <c r="B104" s="328" t="s">
        <v>890</v>
      </c>
      <c r="C104" s="8" t="s">
        <v>889</v>
      </c>
      <c r="D104" s="336"/>
      <c r="E104" s="336"/>
      <c r="F104" s="336"/>
      <c r="G104" s="316">
        <f>ROUNDDOWN(D104+(E104*$E$3)+(F104*$F$3),0)</f>
        <v>0</v>
      </c>
      <c r="H104" s="316"/>
      <c r="I104" s="337"/>
      <c r="J104" s="316">
        <f>G104-H104-I104</f>
        <v>0</v>
      </c>
      <c r="K104" s="337"/>
      <c r="L104" s="315"/>
    </row>
    <row r="105" spans="1:12" ht="13.5">
      <c r="A105" s="329"/>
      <c r="B105" s="328" t="s">
        <v>888</v>
      </c>
      <c r="C105" s="8" t="s">
        <v>887</v>
      </c>
      <c r="D105" s="336"/>
      <c r="E105" s="336"/>
      <c r="F105" s="336"/>
      <c r="G105" s="316">
        <f>ROUNDDOWN(D105+(E105*$E$3)+(F105*$F$3),0)</f>
        <v>0</v>
      </c>
      <c r="H105" s="316"/>
      <c r="I105" s="337"/>
      <c r="J105" s="316">
        <f>G105-H105-I105</f>
        <v>0</v>
      </c>
      <c r="K105" s="337"/>
      <c r="L105" s="315"/>
    </row>
    <row r="106" spans="1:12" ht="13.5">
      <c r="A106" s="442" t="s">
        <v>886</v>
      </c>
      <c r="B106" s="443"/>
      <c r="C106" s="444"/>
      <c r="D106" s="316">
        <f aca="true" t="shared" si="20" ref="D106:K106">SUM(D102:D105)</f>
        <v>0</v>
      </c>
      <c r="E106" s="316">
        <f t="shared" si="20"/>
        <v>0</v>
      </c>
      <c r="F106" s="316">
        <f t="shared" si="20"/>
        <v>0</v>
      </c>
      <c r="G106" s="316">
        <f t="shared" si="20"/>
        <v>0</v>
      </c>
      <c r="H106" s="316">
        <f t="shared" si="20"/>
        <v>0</v>
      </c>
      <c r="I106" s="316">
        <f t="shared" si="20"/>
        <v>0</v>
      </c>
      <c r="J106" s="316">
        <f t="shared" si="20"/>
        <v>0</v>
      </c>
      <c r="K106" s="316">
        <f t="shared" si="20"/>
        <v>0</v>
      </c>
      <c r="L106" s="315"/>
    </row>
    <row r="107" spans="1:12" ht="13.5">
      <c r="A107" s="11"/>
      <c r="B107" s="334"/>
      <c r="C107" s="334"/>
      <c r="D107" s="334"/>
      <c r="E107" s="334"/>
      <c r="F107" s="334"/>
      <c r="G107" s="334"/>
      <c r="H107" s="334"/>
      <c r="I107" s="334"/>
      <c r="J107" s="334"/>
      <c r="K107" s="333"/>
      <c r="L107" s="315"/>
    </row>
    <row r="108" spans="1:12" ht="13.5">
      <c r="A108" s="332" t="s">
        <v>885</v>
      </c>
      <c r="B108" s="331"/>
      <c r="C108" s="331"/>
      <c r="D108" s="331"/>
      <c r="E108" s="331"/>
      <c r="F108" s="331"/>
      <c r="G108" s="331"/>
      <c r="H108" s="331"/>
      <c r="I108" s="331"/>
      <c r="J108" s="331"/>
      <c r="K108" s="330"/>
      <c r="L108" s="315"/>
    </row>
    <row r="109" spans="1:12" ht="13.5">
      <c r="A109" s="329"/>
      <c r="B109" s="328" t="s">
        <v>884</v>
      </c>
      <c r="C109" s="8" t="s">
        <v>883</v>
      </c>
      <c r="D109" s="336"/>
      <c r="E109" s="336"/>
      <c r="F109" s="336"/>
      <c r="G109" s="316">
        <f aca="true" t="shared" si="21" ref="G109:G114">ROUNDDOWN(D109+(E109*$E$3)+(F109*$F$3),0)</f>
        <v>0</v>
      </c>
      <c r="H109" s="316"/>
      <c r="I109" s="337"/>
      <c r="J109" s="316">
        <f aca="true" t="shared" si="22" ref="J109:J114">G109-H109-I109</f>
        <v>0</v>
      </c>
      <c r="K109" s="337"/>
      <c r="L109" s="315"/>
    </row>
    <row r="110" spans="1:12" ht="13.5">
      <c r="A110" s="329"/>
      <c r="B110" s="328" t="s">
        <v>882</v>
      </c>
      <c r="C110" s="8" t="s">
        <v>881</v>
      </c>
      <c r="D110" s="336"/>
      <c r="E110" s="336"/>
      <c r="F110" s="336"/>
      <c r="G110" s="316">
        <f t="shared" si="21"/>
        <v>0</v>
      </c>
      <c r="H110" s="316"/>
      <c r="I110" s="337"/>
      <c r="J110" s="316">
        <f t="shared" si="22"/>
        <v>0</v>
      </c>
      <c r="K110" s="337"/>
      <c r="L110" s="315"/>
    </row>
    <row r="111" spans="1:12" ht="13.5">
      <c r="A111" s="329"/>
      <c r="B111" s="328" t="s">
        <v>880</v>
      </c>
      <c r="C111" s="8" t="s">
        <v>879</v>
      </c>
      <c r="D111" s="336"/>
      <c r="E111" s="336"/>
      <c r="F111" s="336"/>
      <c r="G111" s="316">
        <f t="shared" si="21"/>
        <v>0</v>
      </c>
      <c r="H111" s="316"/>
      <c r="I111" s="337"/>
      <c r="J111" s="316">
        <f t="shared" si="22"/>
        <v>0</v>
      </c>
      <c r="K111" s="337"/>
      <c r="L111" s="315"/>
    </row>
    <row r="112" spans="1:12" ht="13.5">
      <c r="A112" s="329"/>
      <c r="B112" s="328" t="s">
        <v>878</v>
      </c>
      <c r="C112" s="8" t="s">
        <v>877</v>
      </c>
      <c r="D112" s="336"/>
      <c r="E112" s="336"/>
      <c r="F112" s="336"/>
      <c r="G112" s="316">
        <f t="shared" si="21"/>
        <v>0</v>
      </c>
      <c r="H112" s="316"/>
      <c r="I112" s="337"/>
      <c r="J112" s="316">
        <f t="shared" si="22"/>
        <v>0</v>
      </c>
      <c r="K112" s="337"/>
      <c r="L112" s="315"/>
    </row>
    <row r="113" spans="1:12" ht="13.5">
      <c r="A113" s="329"/>
      <c r="B113" s="328" t="s">
        <v>876</v>
      </c>
      <c r="C113" s="8" t="s">
        <v>875</v>
      </c>
      <c r="D113" s="336"/>
      <c r="E113" s="336"/>
      <c r="F113" s="336"/>
      <c r="G113" s="316">
        <f t="shared" si="21"/>
        <v>0</v>
      </c>
      <c r="H113" s="316"/>
      <c r="I113" s="337"/>
      <c r="J113" s="316">
        <f t="shared" si="22"/>
        <v>0</v>
      </c>
      <c r="K113" s="337"/>
      <c r="L113" s="315"/>
    </row>
    <row r="114" spans="1:12" ht="13.5">
      <c r="A114" s="329"/>
      <c r="B114" s="328" t="s">
        <v>874</v>
      </c>
      <c r="C114" s="8" t="s">
        <v>873</v>
      </c>
      <c r="D114" s="336"/>
      <c r="E114" s="336"/>
      <c r="F114" s="336"/>
      <c r="G114" s="316">
        <f t="shared" si="21"/>
        <v>0</v>
      </c>
      <c r="H114" s="316"/>
      <c r="I114" s="337"/>
      <c r="J114" s="316">
        <f t="shared" si="22"/>
        <v>0</v>
      </c>
      <c r="K114" s="337"/>
      <c r="L114" s="315"/>
    </row>
    <row r="115" spans="1:12" ht="13.5">
      <c r="A115" s="442" t="s">
        <v>872</v>
      </c>
      <c r="B115" s="443"/>
      <c r="C115" s="444"/>
      <c r="D115" s="316">
        <f aca="true" t="shared" si="23" ref="D115:K115">SUM(D109:D114)</f>
        <v>0</v>
      </c>
      <c r="E115" s="316">
        <f t="shared" si="23"/>
        <v>0</v>
      </c>
      <c r="F115" s="316">
        <f t="shared" si="23"/>
        <v>0</v>
      </c>
      <c r="G115" s="316">
        <f t="shared" si="23"/>
        <v>0</v>
      </c>
      <c r="H115" s="316">
        <f t="shared" si="23"/>
        <v>0</v>
      </c>
      <c r="I115" s="316">
        <f t="shared" si="23"/>
        <v>0</v>
      </c>
      <c r="J115" s="316">
        <f t="shared" si="23"/>
        <v>0</v>
      </c>
      <c r="K115" s="316">
        <f t="shared" si="23"/>
        <v>0</v>
      </c>
      <c r="L115" s="315"/>
    </row>
    <row r="116" spans="1:12" ht="13.5">
      <c r="A116" s="11"/>
      <c r="B116" s="334"/>
      <c r="C116" s="334"/>
      <c r="D116" s="334"/>
      <c r="E116" s="334"/>
      <c r="F116" s="334"/>
      <c r="G116" s="334"/>
      <c r="H116" s="334"/>
      <c r="I116" s="334"/>
      <c r="J116" s="334"/>
      <c r="K116" s="333"/>
      <c r="L116" s="315"/>
    </row>
    <row r="117" spans="1:12" ht="13.5">
      <c r="A117" s="351" t="s">
        <v>871</v>
      </c>
      <c r="B117" s="350"/>
      <c r="C117" s="350"/>
      <c r="D117" s="350"/>
      <c r="E117" s="350"/>
      <c r="F117" s="350"/>
      <c r="G117" s="350"/>
      <c r="H117" s="350"/>
      <c r="I117" s="350"/>
      <c r="J117" s="350"/>
      <c r="K117" s="349"/>
      <c r="L117" s="315"/>
    </row>
    <row r="118" spans="1:12" ht="13.5">
      <c r="A118" s="348"/>
      <c r="B118" s="328" t="s">
        <v>870</v>
      </c>
      <c r="C118" s="8" t="s">
        <v>869</v>
      </c>
      <c r="D118" s="336"/>
      <c r="E118" s="336"/>
      <c r="F118" s="336"/>
      <c r="G118" s="316">
        <f>ROUNDDOWN(D118+(E118*$E$3)+(F118*$F$3),0)</f>
        <v>0</v>
      </c>
      <c r="H118" s="316"/>
      <c r="I118" s="337"/>
      <c r="J118" s="316">
        <f>G118-H118-I118</f>
        <v>0</v>
      </c>
      <c r="K118" s="337"/>
      <c r="L118" s="315"/>
    </row>
    <row r="119" spans="1:12" s="2" customFormat="1" ht="13.5">
      <c r="A119" s="348"/>
      <c r="B119" s="328" t="s">
        <v>868</v>
      </c>
      <c r="C119" s="8" t="s">
        <v>867</v>
      </c>
      <c r="D119" s="336"/>
      <c r="E119" s="336"/>
      <c r="F119" s="336"/>
      <c r="G119" s="316">
        <f>ROUNDDOWN(D119+(E119*$E$3)+(F119*$F$3),0)</f>
        <v>0</v>
      </c>
      <c r="H119" s="316"/>
      <c r="I119" s="337"/>
      <c r="J119" s="316">
        <f>G119-H119-I119</f>
        <v>0</v>
      </c>
      <c r="K119" s="337"/>
      <c r="L119" s="307"/>
    </row>
    <row r="120" spans="1:12" s="2" customFormat="1" ht="13.5">
      <c r="A120" s="442" t="s">
        <v>866</v>
      </c>
      <c r="B120" s="443"/>
      <c r="C120" s="444"/>
      <c r="D120" s="316">
        <f aca="true" t="shared" si="24" ref="D120:K120">SUM(D118:D119)</f>
        <v>0</v>
      </c>
      <c r="E120" s="316">
        <f t="shared" si="24"/>
        <v>0</v>
      </c>
      <c r="F120" s="316">
        <f t="shared" si="24"/>
        <v>0</v>
      </c>
      <c r="G120" s="316">
        <f t="shared" si="24"/>
        <v>0</v>
      </c>
      <c r="H120" s="316">
        <f t="shared" si="24"/>
        <v>0</v>
      </c>
      <c r="I120" s="316">
        <f t="shared" si="24"/>
        <v>0</v>
      </c>
      <c r="J120" s="316">
        <f t="shared" si="24"/>
        <v>0</v>
      </c>
      <c r="K120" s="316">
        <f t="shared" si="24"/>
        <v>0</v>
      </c>
      <c r="L120" s="307"/>
    </row>
    <row r="121" spans="1:12" ht="13.5">
      <c r="A121" s="359"/>
      <c r="B121" s="358"/>
      <c r="C121" s="358"/>
      <c r="D121" s="358"/>
      <c r="E121" s="358"/>
      <c r="F121" s="358"/>
      <c r="G121" s="358"/>
      <c r="H121" s="358"/>
      <c r="I121" s="358"/>
      <c r="J121" s="358"/>
      <c r="K121" s="357"/>
      <c r="L121" s="315"/>
    </row>
    <row r="122" spans="1:12" ht="13.5">
      <c r="A122" s="332" t="s">
        <v>865</v>
      </c>
      <c r="B122" s="331"/>
      <c r="C122" s="331"/>
      <c r="D122" s="331"/>
      <c r="E122" s="331"/>
      <c r="F122" s="331"/>
      <c r="G122" s="331"/>
      <c r="H122" s="331"/>
      <c r="I122" s="331"/>
      <c r="J122" s="331"/>
      <c r="K122" s="330"/>
      <c r="L122" s="315"/>
    </row>
    <row r="123" spans="1:12" ht="13.5">
      <c r="A123" s="329"/>
      <c r="B123" s="328" t="s">
        <v>864</v>
      </c>
      <c r="C123" s="8" t="s">
        <v>863</v>
      </c>
      <c r="D123" s="336"/>
      <c r="E123" s="336"/>
      <c r="F123" s="336"/>
      <c r="G123" s="316">
        <f aca="true" t="shared" si="25" ref="G123:G135">ROUNDDOWN(D123+(E123*$E$3)+(F123*$F$3),0)</f>
        <v>0</v>
      </c>
      <c r="H123" s="316"/>
      <c r="I123" s="337"/>
      <c r="J123" s="316">
        <f aca="true" t="shared" si="26" ref="J123:J135">G123-H123-I123</f>
        <v>0</v>
      </c>
      <c r="K123" s="337"/>
      <c r="L123" s="356"/>
    </row>
    <row r="124" spans="1:12" ht="13.5">
      <c r="A124" s="329"/>
      <c r="B124" s="328" t="s">
        <v>862</v>
      </c>
      <c r="C124" s="8" t="s">
        <v>502</v>
      </c>
      <c r="D124" s="336"/>
      <c r="E124" s="336"/>
      <c r="F124" s="336"/>
      <c r="G124" s="316">
        <f t="shared" si="25"/>
        <v>0</v>
      </c>
      <c r="H124" s="316"/>
      <c r="I124" s="337"/>
      <c r="J124" s="316">
        <f t="shared" si="26"/>
        <v>0</v>
      </c>
      <c r="K124" s="337"/>
      <c r="L124" s="315"/>
    </row>
    <row r="125" spans="1:12" ht="13.5">
      <c r="A125" s="329"/>
      <c r="B125" s="328" t="s">
        <v>861</v>
      </c>
      <c r="C125" s="8" t="s">
        <v>860</v>
      </c>
      <c r="D125" s="336"/>
      <c r="E125" s="336"/>
      <c r="F125" s="336"/>
      <c r="G125" s="316">
        <f t="shared" si="25"/>
        <v>0</v>
      </c>
      <c r="H125" s="316"/>
      <c r="I125" s="337"/>
      <c r="J125" s="316">
        <f t="shared" si="26"/>
        <v>0</v>
      </c>
      <c r="K125" s="337"/>
      <c r="L125" s="315"/>
    </row>
    <row r="126" spans="1:12" ht="13.5">
      <c r="A126" s="329"/>
      <c r="B126" s="328" t="s">
        <v>859</v>
      </c>
      <c r="C126" s="8" t="s">
        <v>858</v>
      </c>
      <c r="D126" s="336"/>
      <c r="E126" s="336"/>
      <c r="F126" s="336"/>
      <c r="G126" s="316">
        <f t="shared" si="25"/>
        <v>0</v>
      </c>
      <c r="H126" s="316"/>
      <c r="I126" s="337"/>
      <c r="J126" s="316">
        <f t="shared" si="26"/>
        <v>0</v>
      </c>
      <c r="K126" s="337"/>
      <c r="L126" s="315"/>
    </row>
    <row r="127" spans="1:12" ht="13.5">
      <c r="A127" s="329"/>
      <c r="B127" s="328" t="s">
        <v>857</v>
      </c>
      <c r="C127" s="8" t="s">
        <v>856</v>
      </c>
      <c r="D127" s="336"/>
      <c r="E127" s="336"/>
      <c r="F127" s="336"/>
      <c r="G127" s="316">
        <f t="shared" si="25"/>
        <v>0</v>
      </c>
      <c r="H127" s="316"/>
      <c r="I127" s="337"/>
      <c r="J127" s="316">
        <f t="shared" si="26"/>
        <v>0</v>
      </c>
      <c r="K127" s="337"/>
      <c r="L127" s="315"/>
    </row>
    <row r="128" spans="1:12" ht="13.5">
      <c r="A128" s="329"/>
      <c r="B128" s="328" t="s">
        <v>855</v>
      </c>
      <c r="C128" s="8" t="s">
        <v>854</v>
      </c>
      <c r="D128" s="336"/>
      <c r="E128" s="336"/>
      <c r="F128" s="336"/>
      <c r="G128" s="316">
        <f t="shared" si="25"/>
        <v>0</v>
      </c>
      <c r="H128" s="316"/>
      <c r="I128" s="337"/>
      <c r="J128" s="316">
        <f t="shared" si="26"/>
        <v>0</v>
      </c>
      <c r="K128" s="337"/>
      <c r="L128" s="315"/>
    </row>
    <row r="129" spans="1:12" ht="13.5">
      <c r="A129" s="329"/>
      <c r="B129" s="328" t="s">
        <v>853</v>
      </c>
      <c r="C129" s="8" t="s">
        <v>852</v>
      </c>
      <c r="D129" s="336"/>
      <c r="E129" s="336"/>
      <c r="F129" s="336"/>
      <c r="G129" s="316">
        <f t="shared" si="25"/>
        <v>0</v>
      </c>
      <c r="H129" s="316"/>
      <c r="I129" s="337"/>
      <c r="J129" s="316">
        <f t="shared" si="26"/>
        <v>0</v>
      </c>
      <c r="K129" s="337"/>
      <c r="L129" s="315"/>
    </row>
    <row r="130" spans="1:12" s="2" customFormat="1" ht="13.5">
      <c r="A130" s="329"/>
      <c r="B130" s="328" t="s">
        <v>851</v>
      </c>
      <c r="C130" s="8" t="s">
        <v>850</v>
      </c>
      <c r="D130" s="336"/>
      <c r="E130" s="336"/>
      <c r="F130" s="336"/>
      <c r="G130" s="316">
        <f t="shared" si="25"/>
        <v>0</v>
      </c>
      <c r="H130" s="316"/>
      <c r="I130" s="337"/>
      <c r="J130" s="316">
        <f t="shared" si="26"/>
        <v>0</v>
      </c>
      <c r="K130" s="337"/>
      <c r="L130" s="307"/>
    </row>
    <row r="131" spans="1:12" ht="13.5">
      <c r="A131" s="329"/>
      <c r="B131" s="328" t="s">
        <v>849</v>
      </c>
      <c r="C131" s="8" t="s">
        <v>848</v>
      </c>
      <c r="D131" s="336"/>
      <c r="E131" s="336"/>
      <c r="F131" s="336"/>
      <c r="G131" s="316">
        <f t="shared" si="25"/>
        <v>0</v>
      </c>
      <c r="H131" s="316"/>
      <c r="I131" s="337"/>
      <c r="J131" s="316">
        <f t="shared" si="26"/>
        <v>0</v>
      </c>
      <c r="K131" s="337"/>
      <c r="L131" s="315"/>
    </row>
    <row r="132" spans="1:12" ht="13.5">
      <c r="A132" s="329"/>
      <c r="B132" s="328" t="s">
        <v>847</v>
      </c>
      <c r="C132" s="8" t="s">
        <v>846</v>
      </c>
      <c r="D132" s="336"/>
      <c r="E132" s="336"/>
      <c r="F132" s="336"/>
      <c r="G132" s="316">
        <f t="shared" si="25"/>
        <v>0</v>
      </c>
      <c r="H132" s="316"/>
      <c r="I132" s="337"/>
      <c r="J132" s="316">
        <f t="shared" si="26"/>
        <v>0</v>
      </c>
      <c r="K132" s="337"/>
      <c r="L132" s="315"/>
    </row>
    <row r="133" spans="1:12" ht="13.5">
      <c r="A133" s="329"/>
      <c r="B133" s="328" t="s">
        <v>845</v>
      </c>
      <c r="C133" s="8" t="s">
        <v>844</v>
      </c>
      <c r="D133" s="336"/>
      <c r="E133" s="336"/>
      <c r="F133" s="336"/>
      <c r="G133" s="316">
        <f t="shared" si="25"/>
        <v>0</v>
      </c>
      <c r="H133" s="316"/>
      <c r="I133" s="337"/>
      <c r="J133" s="316">
        <f t="shared" si="26"/>
        <v>0</v>
      </c>
      <c r="K133" s="337"/>
      <c r="L133" s="315"/>
    </row>
    <row r="134" spans="1:12" ht="13.5">
      <c r="A134" s="329"/>
      <c r="B134" s="328" t="s">
        <v>843</v>
      </c>
      <c r="C134" s="8" t="s">
        <v>802</v>
      </c>
      <c r="D134" s="336"/>
      <c r="E134" s="336"/>
      <c r="F134" s="336"/>
      <c r="G134" s="316">
        <f t="shared" si="25"/>
        <v>0</v>
      </c>
      <c r="H134" s="316"/>
      <c r="I134" s="336"/>
      <c r="J134" s="316">
        <f t="shared" si="26"/>
        <v>0</v>
      </c>
      <c r="K134" s="336"/>
      <c r="L134" s="315"/>
    </row>
    <row r="135" spans="1:12" ht="13.5">
      <c r="A135" s="329"/>
      <c r="B135" s="328" t="s">
        <v>842</v>
      </c>
      <c r="C135" s="8" t="s">
        <v>841</v>
      </c>
      <c r="D135" s="336"/>
      <c r="E135" s="336"/>
      <c r="F135" s="336"/>
      <c r="G135" s="316">
        <f t="shared" si="25"/>
        <v>0</v>
      </c>
      <c r="H135" s="316"/>
      <c r="I135" s="336"/>
      <c r="J135" s="316">
        <f t="shared" si="26"/>
        <v>0</v>
      </c>
      <c r="K135" s="336"/>
      <c r="L135" s="315"/>
    </row>
    <row r="136" spans="1:12" ht="13.5">
      <c r="A136" s="442" t="s">
        <v>840</v>
      </c>
      <c r="B136" s="443"/>
      <c r="C136" s="444"/>
      <c r="D136" s="316">
        <f aca="true" t="shared" si="27" ref="D136:K136">SUM(D123:D135)</f>
        <v>0</v>
      </c>
      <c r="E136" s="316">
        <f t="shared" si="27"/>
        <v>0</v>
      </c>
      <c r="F136" s="316">
        <f t="shared" si="27"/>
        <v>0</v>
      </c>
      <c r="G136" s="316">
        <f t="shared" si="27"/>
        <v>0</v>
      </c>
      <c r="H136" s="316">
        <f t="shared" si="27"/>
        <v>0</v>
      </c>
      <c r="I136" s="316">
        <f t="shared" si="27"/>
        <v>0</v>
      </c>
      <c r="J136" s="316">
        <f t="shared" si="27"/>
        <v>0</v>
      </c>
      <c r="K136" s="316">
        <f t="shared" si="27"/>
        <v>0</v>
      </c>
      <c r="L136" s="315"/>
    </row>
    <row r="137" spans="1:12" ht="13.5">
      <c r="A137" s="11"/>
      <c r="B137" s="334"/>
      <c r="C137" s="334"/>
      <c r="D137" s="334"/>
      <c r="E137" s="334"/>
      <c r="F137" s="334"/>
      <c r="G137" s="334"/>
      <c r="H137" s="334"/>
      <c r="I137" s="334"/>
      <c r="J137" s="334"/>
      <c r="K137" s="333"/>
      <c r="L137" s="315"/>
    </row>
    <row r="138" spans="1:12" ht="13.5">
      <c r="A138" s="332" t="s">
        <v>839</v>
      </c>
      <c r="B138" s="331"/>
      <c r="C138" s="331"/>
      <c r="D138" s="331"/>
      <c r="E138" s="331"/>
      <c r="F138" s="331"/>
      <c r="G138" s="331"/>
      <c r="H138" s="331"/>
      <c r="I138" s="331"/>
      <c r="J138" s="331"/>
      <c r="K138" s="330"/>
      <c r="L138" s="315"/>
    </row>
    <row r="139" spans="1:12" ht="13.5">
      <c r="A139" s="353"/>
      <c r="B139" s="355" t="s">
        <v>838</v>
      </c>
      <c r="C139" s="342" t="s">
        <v>837</v>
      </c>
      <c r="D139" s="336"/>
      <c r="E139" s="336"/>
      <c r="F139" s="336"/>
      <c r="G139" s="316">
        <f aca="true" t="shared" si="28" ref="G139:G150">ROUNDDOWN(D139+(E139*$E$3)+(F139*$F$3),0)</f>
        <v>0</v>
      </c>
      <c r="H139" s="316"/>
      <c r="I139" s="337"/>
      <c r="J139" s="316">
        <f aca="true" t="shared" si="29" ref="J139:J150">G139-H139-I139</f>
        <v>0</v>
      </c>
      <c r="K139" s="337"/>
      <c r="L139" s="315"/>
    </row>
    <row r="140" spans="1:12" ht="13.5">
      <c r="A140" s="329"/>
      <c r="B140" s="328" t="s">
        <v>836</v>
      </c>
      <c r="C140" s="8" t="s">
        <v>835</v>
      </c>
      <c r="D140" s="336"/>
      <c r="E140" s="336"/>
      <c r="F140" s="336"/>
      <c r="G140" s="316">
        <f t="shared" si="28"/>
        <v>0</v>
      </c>
      <c r="H140" s="316"/>
      <c r="I140" s="337"/>
      <c r="J140" s="316">
        <f t="shared" si="29"/>
        <v>0</v>
      </c>
      <c r="K140" s="337"/>
      <c r="L140" s="315"/>
    </row>
    <row r="141" spans="1:12" s="2" customFormat="1" ht="13.5">
      <c r="A141" s="329"/>
      <c r="B141" s="328" t="s">
        <v>834</v>
      </c>
      <c r="C141" s="8" t="s">
        <v>833</v>
      </c>
      <c r="D141" s="336"/>
      <c r="E141" s="336"/>
      <c r="F141" s="336"/>
      <c r="G141" s="316">
        <f t="shared" si="28"/>
        <v>0</v>
      </c>
      <c r="H141" s="316"/>
      <c r="I141" s="337"/>
      <c r="J141" s="316">
        <f t="shared" si="29"/>
        <v>0</v>
      </c>
      <c r="K141" s="337"/>
      <c r="L141" s="307"/>
    </row>
    <row r="142" spans="1:12" ht="13.5">
      <c r="A142" s="329"/>
      <c r="B142" s="328" t="s">
        <v>832</v>
      </c>
      <c r="C142" s="8" t="s">
        <v>831</v>
      </c>
      <c r="D142" s="336"/>
      <c r="E142" s="336"/>
      <c r="F142" s="336"/>
      <c r="G142" s="316">
        <f t="shared" si="28"/>
        <v>0</v>
      </c>
      <c r="H142" s="316"/>
      <c r="I142" s="337"/>
      <c r="J142" s="316">
        <f t="shared" si="29"/>
        <v>0</v>
      </c>
      <c r="K142" s="337"/>
      <c r="L142" s="315"/>
    </row>
    <row r="143" spans="1:12" ht="13.5">
      <c r="A143" s="329"/>
      <c r="B143" s="328" t="s">
        <v>830</v>
      </c>
      <c r="C143" s="8" t="s">
        <v>829</v>
      </c>
      <c r="D143" s="336"/>
      <c r="E143" s="336"/>
      <c r="F143" s="336"/>
      <c r="G143" s="316">
        <f t="shared" si="28"/>
        <v>0</v>
      </c>
      <c r="H143" s="316"/>
      <c r="I143" s="337"/>
      <c r="J143" s="316">
        <f t="shared" si="29"/>
        <v>0</v>
      </c>
      <c r="K143" s="337"/>
      <c r="L143" s="315"/>
    </row>
    <row r="144" spans="1:12" ht="13.5">
      <c r="A144" s="329"/>
      <c r="B144" s="328" t="s">
        <v>828</v>
      </c>
      <c r="C144" s="8" t="s">
        <v>827</v>
      </c>
      <c r="D144" s="336"/>
      <c r="E144" s="336"/>
      <c r="F144" s="336"/>
      <c r="G144" s="316">
        <f t="shared" si="28"/>
        <v>0</v>
      </c>
      <c r="H144" s="316"/>
      <c r="I144" s="337"/>
      <c r="J144" s="316">
        <f t="shared" si="29"/>
        <v>0</v>
      </c>
      <c r="K144" s="337"/>
      <c r="L144" s="315"/>
    </row>
    <row r="145" spans="1:12" ht="13.5">
      <c r="A145" s="329"/>
      <c r="B145" s="328" t="s">
        <v>826</v>
      </c>
      <c r="C145" s="8" t="s">
        <v>825</v>
      </c>
      <c r="D145" s="336"/>
      <c r="E145" s="336"/>
      <c r="F145" s="336"/>
      <c r="G145" s="316">
        <f t="shared" si="28"/>
        <v>0</v>
      </c>
      <c r="H145" s="316"/>
      <c r="I145" s="337"/>
      <c r="J145" s="316">
        <f t="shared" si="29"/>
        <v>0</v>
      </c>
      <c r="K145" s="337"/>
      <c r="L145" s="315"/>
    </row>
    <row r="146" spans="1:12" ht="13.5">
      <c r="A146" s="329"/>
      <c r="B146" s="328" t="s">
        <v>824</v>
      </c>
      <c r="C146" s="8" t="s">
        <v>823</v>
      </c>
      <c r="D146" s="336"/>
      <c r="E146" s="336"/>
      <c r="F146" s="336"/>
      <c r="G146" s="316">
        <f t="shared" si="28"/>
        <v>0</v>
      </c>
      <c r="H146" s="316"/>
      <c r="I146" s="337"/>
      <c r="J146" s="316">
        <f t="shared" si="29"/>
        <v>0</v>
      </c>
      <c r="K146" s="337"/>
      <c r="L146" s="315"/>
    </row>
    <row r="147" spans="1:12" ht="13.5">
      <c r="A147" s="329"/>
      <c r="B147" s="328" t="s">
        <v>822</v>
      </c>
      <c r="C147" s="8" t="s">
        <v>507</v>
      </c>
      <c r="D147" s="336"/>
      <c r="E147" s="336"/>
      <c r="F147" s="336"/>
      <c r="G147" s="316">
        <f t="shared" si="28"/>
        <v>0</v>
      </c>
      <c r="H147" s="316"/>
      <c r="I147" s="337"/>
      <c r="J147" s="316">
        <f t="shared" si="29"/>
        <v>0</v>
      </c>
      <c r="K147" s="337"/>
      <c r="L147" s="315"/>
    </row>
    <row r="148" spans="1:12" ht="13.5">
      <c r="A148" s="329"/>
      <c r="B148" s="328" t="s">
        <v>821</v>
      </c>
      <c r="C148" s="8" t="s">
        <v>820</v>
      </c>
      <c r="D148" s="336"/>
      <c r="E148" s="336"/>
      <c r="F148" s="336"/>
      <c r="G148" s="316">
        <f t="shared" si="28"/>
        <v>0</v>
      </c>
      <c r="H148" s="316"/>
      <c r="I148" s="337"/>
      <c r="J148" s="316">
        <f t="shared" si="29"/>
        <v>0</v>
      </c>
      <c r="K148" s="337"/>
      <c r="L148" s="315"/>
    </row>
    <row r="149" spans="1:12" ht="13.5">
      <c r="A149" s="329"/>
      <c r="B149" s="328" t="s">
        <v>819</v>
      </c>
      <c r="C149" s="8" t="s">
        <v>818</v>
      </c>
      <c r="D149" s="336"/>
      <c r="E149" s="336"/>
      <c r="F149" s="336"/>
      <c r="G149" s="316">
        <f t="shared" si="28"/>
        <v>0</v>
      </c>
      <c r="H149" s="316"/>
      <c r="I149" s="337"/>
      <c r="J149" s="316">
        <f t="shared" si="29"/>
        <v>0</v>
      </c>
      <c r="K149" s="337"/>
      <c r="L149" s="315"/>
    </row>
    <row r="150" spans="1:12" ht="13.5">
      <c r="A150" s="329"/>
      <c r="B150" s="328" t="s">
        <v>817</v>
      </c>
      <c r="C150" s="8" t="s">
        <v>802</v>
      </c>
      <c r="D150" s="336"/>
      <c r="E150" s="336"/>
      <c r="F150" s="336"/>
      <c r="G150" s="316">
        <f t="shared" si="28"/>
        <v>0</v>
      </c>
      <c r="H150" s="316"/>
      <c r="I150" s="336"/>
      <c r="J150" s="316">
        <f t="shared" si="29"/>
        <v>0</v>
      </c>
      <c r="K150" s="336"/>
      <c r="L150" s="315"/>
    </row>
    <row r="151" spans="1:12" ht="13.5">
      <c r="A151" s="439" t="s">
        <v>816</v>
      </c>
      <c r="B151" s="440"/>
      <c r="C151" s="441"/>
      <c r="D151" s="316">
        <f aca="true" t="shared" si="30" ref="D151:K151">SUM(D139:D150)</f>
        <v>0</v>
      </c>
      <c r="E151" s="316">
        <f t="shared" si="30"/>
        <v>0</v>
      </c>
      <c r="F151" s="316">
        <f t="shared" si="30"/>
        <v>0</v>
      </c>
      <c r="G151" s="316">
        <f t="shared" si="30"/>
        <v>0</v>
      </c>
      <c r="H151" s="316">
        <f t="shared" si="30"/>
        <v>0</v>
      </c>
      <c r="I151" s="316">
        <f t="shared" si="30"/>
        <v>0</v>
      </c>
      <c r="J151" s="316">
        <f t="shared" si="30"/>
        <v>0</v>
      </c>
      <c r="K151" s="316">
        <f t="shared" si="30"/>
        <v>0</v>
      </c>
      <c r="L151" s="315"/>
    </row>
    <row r="152" spans="1:12" ht="13.5">
      <c r="A152" s="11"/>
      <c r="B152" s="334"/>
      <c r="C152" s="334"/>
      <c r="D152" s="334"/>
      <c r="E152" s="334"/>
      <c r="F152" s="334"/>
      <c r="G152" s="334"/>
      <c r="H152" s="334"/>
      <c r="I152" s="334"/>
      <c r="J152" s="334"/>
      <c r="K152" s="333"/>
      <c r="L152" s="315"/>
    </row>
    <row r="153" spans="1:12" ht="13.5">
      <c r="A153" s="351" t="s">
        <v>815</v>
      </c>
      <c r="B153" s="350"/>
      <c r="C153" s="350"/>
      <c r="D153" s="350"/>
      <c r="E153" s="350"/>
      <c r="F153" s="350"/>
      <c r="G153" s="350"/>
      <c r="H153" s="350"/>
      <c r="I153" s="350"/>
      <c r="J153" s="350"/>
      <c r="K153" s="349"/>
      <c r="L153" s="315"/>
    </row>
    <row r="154" spans="1:12" ht="49.5" customHeight="1">
      <c r="A154" s="348"/>
      <c r="B154" s="328" t="s">
        <v>814</v>
      </c>
      <c r="C154" s="8" t="s">
        <v>813</v>
      </c>
      <c r="D154" s="336"/>
      <c r="E154" s="336"/>
      <c r="F154" s="336"/>
      <c r="G154" s="316">
        <f>ROUNDDOWN(D154+(E154*$E$3)+(F154*$F$3),0)</f>
        <v>0</v>
      </c>
      <c r="H154" s="336"/>
      <c r="I154" s="336"/>
      <c r="J154" s="316">
        <f>G154-H154-I154</f>
        <v>0</v>
      </c>
      <c r="K154" s="336"/>
      <c r="L154" s="315" t="s">
        <v>732</v>
      </c>
    </row>
    <row r="155" spans="1:12" s="2" customFormat="1" ht="13.5">
      <c r="A155" s="442" t="s">
        <v>799</v>
      </c>
      <c r="B155" s="443"/>
      <c r="C155" s="444"/>
      <c r="D155" s="316">
        <f aca="true" t="shared" si="31" ref="D155:K155">SUM(D154:D154)</f>
        <v>0</v>
      </c>
      <c r="E155" s="316">
        <f t="shared" si="31"/>
        <v>0</v>
      </c>
      <c r="F155" s="316">
        <f t="shared" si="31"/>
        <v>0</v>
      </c>
      <c r="G155" s="316">
        <f t="shared" si="31"/>
        <v>0</v>
      </c>
      <c r="H155" s="316">
        <f t="shared" si="31"/>
        <v>0</v>
      </c>
      <c r="I155" s="316">
        <f t="shared" si="31"/>
        <v>0</v>
      </c>
      <c r="J155" s="316">
        <f t="shared" si="31"/>
        <v>0</v>
      </c>
      <c r="K155" s="316">
        <f t="shared" si="31"/>
        <v>0</v>
      </c>
      <c r="L155" s="307"/>
    </row>
    <row r="156" spans="1:12" ht="14.25" thickBot="1">
      <c r="A156" s="98"/>
      <c r="B156" s="99"/>
      <c r="C156" s="99"/>
      <c r="D156" s="99"/>
      <c r="E156" s="99"/>
      <c r="F156" s="99"/>
      <c r="G156" s="99"/>
      <c r="H156" s="99"/>
      <c r="I156" s="99"/>
      <c r="J156" s="99"/>
      <c r="K156" s="339"/>
      <c r="L156" s="315"/>
    </row>
    <row r="157" spans="1:12" s="2" customFormat="1" ht="15" thickBot="1" thickTop="1">
      <c r="A157" s="324" t="s">
        <v>596</v>
      </c>
      <c r="B157" s="323"/>
      <c r="C157" s="323"/>
      <c r="D157" s="322">
        <f aca="true" t="shared" si="32" ref="D157:K157">D62+D79+D86+D93+D99+D106+D115+D120+D136+D151+D155</f>
        <v>0</v>
      </c>
      <c r="E157" s="322">
        <f t="shared" si="32"/>
        <v>0</v>
      </c>
      <c r="F157" s="322">
        <f t="shared" si="32"/>
        <v>0</v>
      </c>
      <c r="G157" s="322">
        <f t="shared" si="32"/>
        <v>0</v>
      </c>
      <c r="H157" s="322">
        <f t="shared" si="32"/>
        <v>0</v>
      </c>
      <c r="I157" s="322">
        <f t="shared" si="32"/>
        <v>0</v>
      </c>
      <c r="J157" s="322">
        <f t="shared" si="32"/>
        <v>0</v>
      </c>
      <c r="K157" s="322">
        <f t="shared" si="32"/>
        <v>0</v>
      </c>
      <c r="L157" s="321"/>
    </row>
    <row r="158" spans="1:12" ht="14.25" thickTop="1">
      <c r="A158" s="147"/>
      <c r="B158" s="148"/>
      <c r="C158" s="148"/>
      <c r="D158" s="148"/>
      <c r="E158" s="148"/>
      <c r="F158" s="148"/>
      <c r="G158" s="148"/>
      <c r="H158" s="148"/>
      <c r="I158" s="148"/>
      <c r="J158" s="148"/>
      <c r="K158" s="320"/>
      <c r="L158" s="315"/>
    </row>
    <row r="159" spans="1:12" ht="13.5">
      <c r="A159" s="332" t="s">
        <v>812</v>
      </c>
      <c r="B159" s="331"/>
      <c r="C159" s="331"/>
      <c r="D159" s="331"/>
      <c r="E159" s="331"/>
      <c r="F159" s="331"/>
      <c r="G159" s="331"/>
      <c r="H159" s="331"/>
      <c r="I159" s="331"/>
      <c r="J159" s="331"/>
      <c r="K159" s="330"/>
      <c r="L159" s="315"/>
    </row>
    <row r="160" spans="1:12" ht="13.5">
      <c r="A160" s="329"/>
      <c r="B160" s="328" t="s">
        <v>811</v>
      </c>
      <c r="C160" s="8" t="s">
        <v>810</v>
      </c>
      <c r="D160" s="336"/>
      <c r="E160" s="336"/>
      <c r="F160" s="336"/>
      <c r="G160" s="316">
        <f aca="true" t="shared" si="33" ref="G160:G166">ROUNDDOWN(D160+(E160*$E$3)+(F160*$F$3),0)</f>
        <v>0</v>
      </c>
      <c r="H160" s="316"/>
      <c r="I160" s="337"/>
      <c r="J160" s="316">
        <f aca="true" t="shared" si="34" ref="J160:J166">G160-H160-I160</f>
        <v>0</v>
      </c>
      <c r="K160" s="337"/>
      <c r="L160" s="315"/>
    </row>
    <row r="161" spans="1:12" ht="13.5">
      <c r="A161" s="329"/>
      <c r="B161" s="328" t="s">
        <v>809</v>
      </c>
      <c r="C161" s="8" t="s">
        <v>232</v>
      </c>
      <c r="D161" s="336"/>
      <c r="E161" s="336"/>
      <c r="F161" s="336"/>
      <c r="G161" s="316">
        <f t="shared" si="33"/>
        <v>0</v>
      </c>
      <c r="H161" s="316"/>
      <c r="I161" s="337"/>
      <c r="J161" s="316">
        <f t="shared" si="34"/>
        <v>0</v>
      </c>
      <c r="K161" s="337"/>
      <c r="L161" s="315"/>
    </row>
    <row r="162" spans="1:12" ht="13.5">
      <c r="A162" s="329"/>
      <c r="B162" s="328" t="s">
        <v>808</v>
      </c>
      <c r="C162" s="8" t="s">
        <v>807</v>
      </c>
      <c r="D162" s="336"/>
      <c r="E162" s="336"/>
      <c r="F162" s="336"/>
      <c r="G162" s="316">
        <f t="shared" si="33"/>
        <v>0</v>
      </c>
      <c r="H162" s="316"/>
      <c r="I162" s="337"/>
      <c r="J162" s="316">
        <f t="shared" si="34"/>
        <v>0</v>
      </c>
      <c r="K162" s="337"/>
      <c r="L162" s="315"/>
    </row>
    <row r="163" spans="1:12" s="2" customFormat="1" ht="13.5">
      <c r="A163" s="329"/>
      <c r="B163" s="328" t="s">
        <v>806</v>
      </c>
      <c r="C163" s="8" t="s">
        <v>805</v>
      </c>
      <c r="D163" s="336"/>
      <c r="E163" s="336"/>
      <c r="F163" s="336"/>
      <c r="G163" s="316">
        <f t="shared" si="33"/>
        <v>0</v>
      </c>
      <c r="H163" s="316"/>
      <c r="I163" s="337"/>
      <c r="J163" s="316">
        <f t="shared" si="34"/>
        <v>0</v>
      </c>
      <c r="K163" s="337"/>
      <c r="L163" s="307"/>
    </row>
    <row r="164" spans="1:12" s="2" customFormat="1" ht="13.5">
      <c r="A164" s="329"/>
      <c r="B164" s="328" t="s">
        <v>804</v>
      </c>
      <c r="C164" s="8" t="s">
        <v>234</v>
      </c>
      <c r="D164" s="336"/>
      <c r="E164" s="336"/>
      <c r="F164" s="336"/>
      <c r="G164" s="316">
        <f t="shared" si="33"/>
        <v>0</v>
      </c>
      <c r="H164" s="316"/>
      <c r="I164" s="337"/>
      <c r="J164" s="316">
        <f t="shared" si="34"/>
        <v>0</v>
      </c>
      <c r="K164" s="337"/>
      <c r="L164" s="307"/>
    </row>
    <row r="165" spans="1:12" s="2" customFormat="1" ht="13.5">
      <c r="A165" s="329"/>
      <c r="B165" s="328" t="s">
        <v>803</v>
      </c>
      <c r="C165" s="8" t="s">
        <v>802</v>
      </c>
      <c r="D165" s="336"/>
      <c r="E165" s="336"/>
      <c r="F165" s="336"/>
      <c r="G165" s="316">
        <f t="shared" si="33"/>
        <v>0</v>
      </c>
      <c r="H165" s="316"/>
      <c r="I165" s="337"/>
      <c r="J165" s="316">
        <f t="shared" si="34"/>
        <v>0</v>
      </c>
      <c r="K165" s="337"/>
      <c r="L165" s="307"/>
    </row>
    <row r="166" spans="1:12" ht="13.5">
      <c r="A166" s="329"/>
      <c r="B166" s="328" t="s">
        <v>801</v>
      </c>
      <c r="C166" s="8" t="s">
        <v>800</v>
      </c>
      <c r="D166" s="336"/>
      <c r="E166" s="336"/>
      <c r="F166" s="336"/>
      <c r="G166" s="316">
        <f t="shared" si="33"/>
        <v>0</v>
      </c>
      <c r="H166" s="316"/>
      <c r="I166" s="336"/>
      <c r="J166" s="316">
        <f t="shared" si="34"/>
        <v>0</v>
      </c>
      <c r="K166" s="336"/>
      <c r="L166" s="315"/>
    </row>
    <row r="167" spans="1:12" ht="13.5">
      <c r="A167" s="442" t="s">
        <v>799</v>
      </c>
      <c r="B167" s="443"/>
      <c r="C167" s="444"/>
      <c r="D167" s="316">
        <f aca="true" t="shared" si="35" ref="D167:K167">SUM(D160:D166)</f>
        <v>0</v>
      </c>
      <c r="E167" s="316">
        <f t="shared" si="35"/>
        <v>0</v>
      </c>
      <c r="F167" s="316">
        <f t="shared" si="35"/>
        <v>0</v>
      </c>
      <c r="G167" s="316">
        <f t="shared" si="35"/>
        <v>0</v>
      </c>
      <c r="H167" s="316">
        <f t="shared" si="35"/>
        <v>0</v>
      </c>
      <c r="I167" s="316">
        <f t="shared" si="35"/>
        <v>0</v>
      </c>
      <c r="J167" s="316">
        <f t="shared" si="35"/>
        <v>0</v>
      </c>
      <c r="K167" s="316">
        <f t="shared" si="35"/>
        <v>0</v>
      </c>
      <c r="L167" s="315"/>
    </row>
    <row r="168" spans="1:12" ht="13.5">
      <c r="A168" s="11"/>
      <c r="B168" s="334"/>
      <c r="C168" s="334"/>
      <c r="D168" s="334"/>
      <c r="E168" s="334"/>
      <c r="F168" s="334"/>
      <c r="G168" s="334"/>
      <c r="H168" s="334"/>
      <c r="I168" s="334"/>
      <c r="J168" s="334"/>
      <c r="K168" s="333"/>
      <c r="L168" s="315"/>
    </row>
    <row r="169" spans="1:12" ht="13.5">
      <c r="A169" s="332" t="s">
        <v>798</v>
      </c>
      <c r="B169" s="331"/>
      <c r="C169" s="331"/>
      <c r="D169" s="331"/>
      <c r="E169" s="331"/>
      <c r="F169" s="331"/>
      <c r="G169" s="331"/>
      <c r="H169" s="331"/>
      <c r="I169" s="331"/>
      <c r="J169" s="331"/>
      <c r="K169" s="330"/>
      <c r="L169" s="315"/>
    </row>
    <row r="170" spans="1:12" ht="13.5">
      <c r="A170" s="329"/>
      <c r="B170" s="328" t="s">
        <v>797</v>
      </c>
      <c r="C170" s="8" t="s">
        <v>796</v>
      </c>
      <c r="D170" s="336"/>
      <c r="E170" s="336"/>
      <c r="F170" s="336"/>
      <c r="G170" s="316">
        <f aca="true" t="shared" si="36" ref="G170:G175">ROUNDDOWN(D170+(E170*$E$3)+(F170*$F$3),0)</f>
        <v>0</v>
      </c>
      <c r="H170" s="316"/>
      <c r="I170" s="337"/>
      <c r="J170" s="316">
        <f aca="true" t="shared" si="37" ref="J170:J175">G170-H170-I170</f>
        <v>0</v>
      </c>
      <c r="K170" s="337"/>
      <c r="L170" s="315"/>
    </row>
    <row r="171" spans="1:12" ht="13.5">
      <c r="A171" s="329"/>
      <c r="B171" s="328" t="s">
        <v>795</v>
      </c>
      <c r="C171" s="8" t="s">
        <v>794</v>
      </c>
      <c r="D171" s="336"/>
      <c r="E171" s="336"/>
      <c r="F171" s="336"/>
      <c r="G171" s="316">
        <f t="shared" si="36"/>
        <v>0</v>
      </c>
      <c r="H171" s="316"/>
      <c r="I171" s="337"/>
      <c r="J171" s="316">
        <f t="shared" si="37"/>
        <v>0</v>
      </c>
      <c r="K171" s="337"/>
      <c r="L171" s="315"/>
    </row>
    <row r="172" spans="1:12" ht="13.5">
      <c r="A172" s="329"/>
      <c r="B172" s="328" t="s">
        <v>793</v>
      </c>
      <c r="C172" s="8" t="s">
        <v>423</v>
      </c>
      <c r="D172" s="336"/>
      <c r="E172" s="336"/>
      <c r="F172" s="336"/>
      <c r="G172" s="316">
        <f t="shared" si="36"/>
        <v>0</v>
      </c>
      <c r="H172" s="316"/>
      <c r="I172" s="337"/>
      <c r="J172" s="316">
        <f t="shared" si="37"/>
        <v>0</v>
      </c>
      <c r="K172" s="337"/>
      <c r="L172" s="315"/>
    </row>
    <row r="173" spans="1:12" ht="13.5">
      <c r="A173" s="329"/>
      <c r="B173" s="328" t="s">
        <v>792</v>
      </c>
      <c r="C173" s="8" t="s">
        <v>791</v>
      </c>
      <c r="D173" s="336"/>
      <c r="E173" s="336"/>
      <c r="F173" s="336"/>
      <c r="G173" s="316">
        <f t="shared" si="36"/>
        <v>0</v>
      </c>
      <c r="H173" s="316"/>
      <c r="I173" s="337"/>
      <c r="J173" s="316">
        <f t="shared" si="37"/>
        <v>0</v>
      </c>
      <c r="K173" s="337"/>
      <c r="L173" s="315"/>
    </row>
    <row r="174" spans="1:12" s="2" customFormat="1" ht="13.5">
      <c r="A174" s="329"/>
      <c r="B174" s="328" t="s">
        <v>790</v>
      </c>
      <c r="C174" s="8" t="s">
        <v>789</v>
      </c>
      <c r="D174" s="336"/>
      <c r="E174" s="336"/>
      <c r="F174" s="336"/>
      <c r="G174" s="316">
        <f t="shared" si="36"/>
        <v>0</v>
      </c>
      <c r="H174" s="316"/>
      <c r="I174" s="337"/>
      <c r="J174" s="316">
        <f t="shared" si="37"/>
        <v>0</v>
      </c>
      <c r="K174" s="337"/>
      <c r="L174" s="307"/>
    </row>
    <row r="175" spans="1:12" ht="13.5">
      <c r="A175" s="329"/>
      <c r="B175" s="328" t="s">
        <v>788</v>
      </c>
      <c r="C175" s="8" t="s">
        <v>787</v>
      </c>
      <c r="D175" s="336"/>
      <c r="E175" s="336"/>
      <c r="F175" s="336"/>
      <c r="G175" s="316">
        <f t="shared" si="36"/>
        <v>0</v>
      </c>
      <c r="H175" s="316"/>
      <c r="I175" s="337"/>
      <c r="J175" s="316">
        <f t="shared" si="37"/>
        <v>0</v>
      </c>
      <c r="K175" s="337"/>
      <c r="L175" s="315"/>
    </row>
    <row r="176" spans="1:12" ht="13.5">
      <c r="A176" s="442" t="s">
        <v>786</v>
      </c>
      <c r="B176" s="443"/>
      <c r="C176" s="444"/>
      <c r="D176" s="316">
        <f aca="true" t="shared" si="38" ref="D176:K176">SUM(D170:D175)</f>
        <v>0</v>
      </c>
      <c r="E176" s="316">
        <f t="shared" si="38"/>
        <v>0</v>
      </c>
      <c r="F176" s="316">
        <f t="shared" si="38"/>
        <v>0</v>
      </c>
      <c r="G176" s="316">
        <f t="shared" si="38"/>
        <v>0</v>
      </c>
      <c r="H176" s="316">
        <f t="shared" si="38"/>
        <v>0</v>
      </c>
      <c r="I176" s="316">
        <f t="shared" si="38"/>
        <v>0</v>
      </c>
      <c r="J176" s="316">
        <f t="shared" si="38"/>
        <v>0</v>
      </c>
      <c r="K176" s="316">
        <f t="shared" si="38"/>
        <v>0</v>
      </c>
      <c r="L176" s="315"/>
    </row>
    <row r="177" spans="1:12" ht="13.5">
      <c r="A177" s="11"/>
      <c r="B177" s="334"/>
      <c r="C177" s="334"/>
      <c r="D177" s="334"/>
      <c r="E177" s="334"/>
      <c r="F177" s="334"/>
      <c r="G177" s="334"/>
      <c r="H177" s="334"/>
      <c r="I177" s="334"/>
      <c r="J177" s="334"/>
      <c r="K177" s="333"/>
      <c r="L177" s="315"/>
    </row>
    <row r="178" spans="1:12" ht="13.5">
      <c r="A178" s="332" t="s">
        <v>785</v>
      </c>
      <c r="B178" s="331"/>
      <c r="C178" s="331"/>
      <c r="D178" s="331"/>
      <c r="E178" s="331"/>
      <c r="F178" s="331"/>
      <c r="G178" s="331"/>
      <c r="H178" s="331"/>
      <c r="I178" s="331"/>
      <c r="J178" s="331"/>
      <c r="K178" s="330"/>
      <c r="L178" s="315"/>
    </row>
    <row r="179" spans="1:12" ht="13.5">
      <c r="A179" s="329"/>
      <c r="B179" s="328" t="s">
        <v>784</v>
      </c>
      <c r="C179" s="8" t="s">
        <v>783</v>
      </c>
      <c r="D179" s="336"/>
      <c r="E179" s="336"/>
      <c r="F179" s="336"/>
      <c r="G179" s="316">
        <f aca="true" t="shared" si="39" ref="G179:G187">ROUNDDOWN(D179+(E179*$E$3)+(F179*$F$3),0)</f>
        <v>0</v>
      </c>
      <c r="H179" s="316"/>
      <c r="I179" s="337"/>
      <c r="J179" s="316">
        <f aca="true" t="shared" si="40" ref="J179:J187">G179-H179-I179</f>
        <v>0</v>
      </c>
      <c r="K179" s="337"/>
      <c r="L179" s="315"/>
    </row>
    <row r="180" spans="1:12" ht="13.5">
      <c r="A180" s="329"/>
      <c r="B180" s="328" t="s">
        <v>782</v>
      </c>
      <c r="C180" s="8" t="s">
        <v>781</v>
      </c>
      <c r="D180" s="336"/>
      <c r="E180" s="336"/>
      <c r="F180" s="336"/>
      <c r="G180" s="316">
        <f t="shared" si="39"/>
        <v>0</v>
      </c>
      <c r="H180" s="316"/>
      <c r="I180" s="337"/>
      <c r="J180" s="316">
        <f t="shared" si="40"/>
        <v>0</v>
      </c>
      <c r="K180" s="337"/>
      <c r="L180" s="315"/>
    </row>
    <row r="181" spans="1:12" ht="13.5">
      <c r="A181" s="329"/>
      <c r="B181" s="328" t="s">
        <v>780</v>
      </c>
      <c r="C181" s="8" t="s">
        <v>239</v>
      </c>
      <c r="D181" s="336"/>
      <c r="E181" s="336"/>
      <c r="F181" s="336"/>
      <c r="G181" s="316">
        <f t="shared" si="39"/>
        <v>0</v>
      </c>
      <c r="H181" s="316"/>
      <c r="I181" s="337"/>
      <c r="J181" s="316">
        <f t="shared" si="40"/>
        <v>0</v>
      </c>
      <c r="K181" s="337"/>
      <c r="L181" s="315"/>
    </row>
    <row r="182" spans="1:12" ht="13.5">
      <c r="A182" s="329"/>
      <c r="B182" s="328" t="s">
        <v>779</v>
      </c>
      <c r="C182" s="8" t="s">
        <v>425</v>
      </c>
      <c r="D182" s="336"/>
      <c r="E182" s="336"/>
      <c r="F182" s="336"/>
      <c r="G182" s="316">
        <f t="shared" si="39"/>
        <v>0</v>
      </c>
      <c r="H182" s="316"/>
      <c r="I182" s="337"/>
      <c r="J182" s="316">
        <f t="shared" si="40"/>
        <v>0</v>
      </c>
      <c r="K182" s="337"/>
      <c r="L182" s="315"/>
    </row>
    <row r="183" spans="1:12" ht="13.5">
      <c r="A183" s="329"/>
      <c r="B183" s="328" t="s">
        <v>778</v>
      </c>
      <c r="C183" s="8" t="s">
        <v>777</v>
      </c>
      <c r="D183" s="336"/>
      <c r="E183" s="336"/>
      <c r="F183" s="336"/>
      <c r="G183" s="316">
        <f t="shared" si="39"/>
        <v>0</v>
      </c>
      <c r="H183" s="316"/>
      <c r="I183" s="337"/>
      <c r="J183" s="316">
        <f t="shared" si="40"/>
        <v>0</v>
      </c>
      <c r="K183" s="337"/>
      <c r="L183" s="315"/>
    </row>
    <row r="184" spans="1:12" ht="13.5">
      <c r="A184" s="329"/>
      <c r="B184" s="328" t="s">
        <v>776</v>
      </c>
      <c r="C184" s="8" t="s">
        <v>775</v>
      </c>
      <c r="D184" s="336"/>
      <c r="E184" s="336"/>
      <c r="F184" s="336"/>
      <c r="G184" s="316">
        <f t="shared" si="39"/>
        <v>0</v>
      </c>
      <c r="H184" s="316"/>
      <c r="I184" s="337"/>
      <c r="J184" s="316">
        <f t="shared" si="40"/>
        <v>0</v>
      </c>
      <c r="K184" s="337"/>
      <c r="L184" s="315"/>
    </row>
    <row r="185" spans="1:12" s="2" customFormat="1" ht="13.5">
      <c r="A185" s="329"/>
      <c r="B185" s="328" t="s">
        <v>774</v>
      </c>
      <c r="C185" s="8" t="s">
        <v>773</v>
      </c>
      <c r="D185" s="336"/>
      <c r="E185" s="336"/>
      <c r="F185" s="336"/>
      <c r="G185" s="316">
        <f t="shared" si="39"/>
        <v>0</v>
      </c>
      <c r="H185" s="316"/>
      <c r="I185" s="337"/>
      <c r="J185" s="316">
        <f t="shared" si="40"/>
        <v>0</v>
      </c>
      <c r="K185" s="337"/>
      <c r="L185" s="307"/>
    </row>
    <row r="186" spans="1:12" ht="13.5">
      <c r="A186" s="329"/>
      <c r="B186" s="328" t="s">
        <v>772</v>
      </c>
      <c r="C186" s="8" t="s">
        <v>771</v>
      </c>
      <c r="D186" s="352"/>
      <c r="E186" s="352"/>
      <c r="F186" s="352"/>
      <c r="G186" s="316">
        <f t="shared" si="39"/>
        <v>0</v>
      </c>
      <c r="H186" s="316"/>
      <c r="I186" s="337"/>
      <c r="J186" s="316">
        <f t="shared" si="40"/>
        <v>0</v>
      </c>
      <c r="K186" s="337"/>
      <c r="L186" s="315"/>
    </row>
    <row r="187" spans="1:12" ht="13.5">
      <c r="A187" s="329"/>
      <c r="B187" s="328" t="s">
        <v>770</v>
      </c>
      <c r="C187" s="8" t="s">
        <v>769</v>
      </c>
      <c r="D187" s="352"/>
      <c r="E187" s="352"/>
      <c r="F187" s="352"/>
      <c r="G187" s="316">
        <f t="shared" si="39"/>
        <v>0</v>
      </c>
      <c r="H187" s="316"/>
      <c r="I187" s="336"/>
      <c r="J187" s="316">
        <f t="shared" si="40"/>
        <v>0</v>
      </c>
      <c r="K187" s="336"/>
      <c r="L187" s="315"/>
    </row>
    <row r="188" spans="1:12" s="354" customFormat="1" ht="13.5">
      <c r="A188" s="458" t="s">
        <v>768</v>
      </c>
      <c r="B188" s="440"/>
      <c r="C188" s="441"/>
      <c r="D188" s="316">
        <f aca="true" t="shared" si="41" ref="D188:K188">SUM(D179:D187)</f>
        <v>0</v>
      </c>
      <c r="E188" s="316">
        <f t="shared" si="41"/>
        <v>0</v>
      </c>
      <c r="F188" s="316">
        <f t="shared" si="41"/>
        <v>0</v>
      </c>
      <c r="G188" s="316">
        <f t="shared" si="41"/>
        <v>0</v>
      </c>
      <c r="H188" s="316">
        <f t="shared" si="41"/>
        <v>0</v>
      </c>
      <c r="I188" s="316">
        <f t="shared" si="41"/>
        <v>0</v>
      </c>
      <c r="J188" s="316">
        <f t="shared" si="41"/>
        <v>0</v>
      </c>
      <c r="K188" s="316">
        <f t="shared" si="41"/>
        <v>0</v>
      </c>
      <c r="L188" s="315"/>
    </row>
    <row r="189" spans="1:12" ht="13.5">
      <c r="A189" s="11"/>
      <c r="B189" s="334"/>
      <c r="C189" s="334"/>
      <c r="D189" s="334"/>
      <c r="E189" s="334"/>
      <c r="F189" s="334"/>
      <c r="G189" s="334"/>
      <c r="H189" s="334"/>
      <c r="I189" s="334"/>
      <c r="J189" s="334"/>
      <c r="K189" s="333"/>
      <c r="L189" s="315"/>
    </row>
    <row r="190" spans="1:12" ht="13.5">
      <c r="A190" s="332" t="s">
        <v>767</v>
      </c>
      <c r="B190" s="331"/>
      <c r="C190" s="331"/>
      <c r="D190" s="331"/>
      <c r="E190" s="331"/>
      <c r="F190" s="331"/>
      <c r="G190" s="331"/>
      <c r="H190" s="331"/>
      <c r="I190" s="331"/>
      <c r="J190" s="331"/>
      <c r="K190" s="330"/>
      <c r="L190" s="315"/>
    </row>
    <row r="191" spans="1:12" ht="13.5">
      <c r="A191" s="353"/>
      <c r="B191" s="328" t="s">
        <v>766</v>
      </c>
      <c r="C191" s="44" t="s">
        <v>765</v>
      </c>
      <c r="D191" s="336"/>
      <c r="E191" s="336"/>
      <c r="F191" s="336"/>
      <c r="G191" s="316">
        <f aca="true" t="shared" si="42" ref="G191:G199">ROUNDDOWN(D191+(E191*$E$3)+(F191*$F$3),0)</f>
        <v>0</v>
      </c>
      <c r="H191" s="316"/>
      <c r="I191" s="337"/>
      <c r="J191" s="316">
        <f aca="true" t="shared" si="43" ref="J191:J199">G191-H191-I191</f>
        <v>0</v>
      </c>
      <c r="K191" s="337"/>
      <c r="L191" s="315"/>
    </row>
    <row r="192" spans="1:12" ht="13.5">
      <c r="A192" s="353"/>
      <c r="B192" s="328" t="s">
        <v>764</v>
      </c>
      <c r="C192" s="44" t="s">
        <v>763</v>
      </c>
      <c r="D192" s="336"/>
      <c r="E192" s="336"/>
      <c r="F192" s="336"/>
      <c r="G192" s="316">
        <f t="shared" si="42"/>
        <v>0</v>
      </c>
      <c r="H192" s="316"/>
      <c r="I192" s="337"/>
      <c r="J192" s="316">
        <f t="shared" si="43"/>
        <v>0</v>
      </c>
      <c r="K192" s="337"/>
      <c r="L192" s="315"/>
    </row>
    <row r="193" spans="1:12" ht="13.5">
      <c r="A193" s="353"/>
      <c r="B193" s="328" t="s">
        <v>762</v>
      </c>
      <c r="C193" s="44" t="s">
        <v>437</v>
      </c>
      <c r="D193" s="336"/>
      <c r="E193" s="336"/>
      <c r="F193" s="336"/>
      <c r="G193" s="316">
        <f t="shared" si="42"/>
        <v>0</v>
      </c>
      <c r="H193" s="316"/>
      <c r="I193" s="337"/>
      <c r="J193" s="316">
        <f t="shared" si="43"/>
        <v>0</v>
      </c>
      <c r="K193" s="337"/>
      <c r="L193" s="315"/>
    </row>
    <row r="194" spans="1:12" ht="13.5">
      <c r="A194" s="353"/>
      <c r="B194" s="328" t="s">
        <v>761</v>
      </c>
      <c r="C194" s="44" t="s">
        <v>439</v>
      </c>
      <c r="D194" s="336"/>
      <c r="E194" s="336"/>
      <c r="F194" s="336"/>
      <c r="G194" s="316">
        <f t="shared" si="42"/>
        <v>0</v>
      </c>
      <c r="H194" s="316"/>
      <c r="I194" s="337"/>
      <c r="J194" s="316">
        <f t="shared" si="43"/>
        <v>0</v>
      </c>
      <c r="K194" s="337"/>
      <c r="L194" s="315"/>
    </row>
    <row r="195" spans="1:12" ht="13.5">
      <c r="A195" s="353"/>
      <c r="B195" s="328" t="s">
        <v>760</v>
      </c>
      <c r="C195" s="8" t="s">
        <v>245</v>
      </c>
      <c r="D195" s="336"/>
      <c r="E195" s="336"/>
      <c r="F195" s="336"/>
      <c r="G195" s="316">
        <f t="shared" si="42"/>
        <v>0</v>
      </c>
      <c r="H195" s="316"/>
      <c r="I195" s="337"/>
      <c r="J195" s="316">
        <f t="shared" si="43"/>
        <v>0</v>
      </c>
      <c r="K195" s="337"/>
      <c r="L195" s="315"/>
    </row>
    <row r="196" spans="1:12" s="2" customFormat="1" ht="13.5">
      <c r="A196" s="329"/>
      <c r="B196" s="328" t="s">
        <v>759</v>
      </c>
      <c r="C196" s="8" t="s">
        <v>557</v>
      </c>
      <c r="D196" s="352"/>
      <c r="E196" s="352"/>
      <c r="F196" s="352"/>
      <c r="G196" s="316">
        <f t="shared" si="42"/>
        <v>0</v>
      </c>
      <c r="H196" s="316"/>
      <c r="I196" s="337"/>
      <c r="J196" s="316">
        <f t="shared" si="43"/>
        <v>0</v>
      </c>
      <c r="K196" s="337"/>
      <c r="L196" s="307"/>
    </row>
    <row r="197" spans="1:12" ht="13.5">
      <c r="A197" s="329"/>
      <c r="B197" s="328" t="s">
        <v>758</v>
      </c>
      <c r="C197" s="8" t="s">
        <v>246</v>
      </c>
      <c r="D197" s="336"/>
      <c r="E197" s="336"/>
      <c r="F197" s="336"/>
      <c r="G197" s="316">
        <f t="shared" si="42"/>
        <v>0</v>
      </c>
      <c r="H197" s="316"/>
      <c r="I197" s="337"/>
      <c r="J197" s="316">
        <f t="shared" si="43"/>
        <v>0</v>
      </c>
      <c r="K197" s="337"/>
      <c r="L197" s="315"/>
    </row>
    <row r="198" spans="1:12" ht="13.5">
      <c r="A198" s="329"/>
      <c r="B198" s="328" t="s">
        <v>757</v>
      </c>
      <c r="C198" s="8" t="s">
        <v>247</v>
      </c>
      <c r="D198" s="336"/>
      <c r="E198" s="336"/>
      <c r="F198" s="336"/>
      <c r="G198" s="316">
        <f t="shared" si="42"/>
        <v>0</v>
      </c>
      <c r="H198" s="316"/>
      <c r="I198" s="337"/>
      <c r="J198" s="316">
        <f t="shared" si="43"/>
        <v>0</v>
      </c>
      <c r="K198" s="337"/>
      <c r="L198" s="315"/>
    </row>
    <row r="199" spans="1:12" ht="13.5">
      <c r="A199" s="329"/>
      <c r="B199" s="328" t="s">
        <v>756</v>
      </c>
      <c r="C199" s="8" t="s">
        <v>755</v>
      </c>
      <c r="D199" s="336"/>
      <c r="E199" s="336"/>
      <c r="F199" s="336"/>
      <c r="G199" s="316">
        <f t="shared" si="42"/>
        <v>0</v>
      </c>
      <c r="H199" s="316"/>
      <c r="I199" s="336"/>
      <c r="J199" s="316">
        <f t="shared" si="43"/>
        <v>0</v>
      </c>
      <c r="K199" s="336"/>
      <c r="L199" s="315"/>
    </row>
    <row r="200" spans="1:12" ht="13.5">
      <c r="A200" s="442" t="s">
        <v>754</v>
      </c>
      <c r="B200" s="443"/>
      <c r="C200" s="444"/>
      <c r="D200" s="316">
        <f aca="true" t="shared" si="44" ref="D200:K200">SUM(D191:D199)</f>
        <v>0</v>
      </c>
      <c r="E200" s="316">
        <f t="shared" si="44"/>
        <v>0</v>
      </c>
      <c r="F200" s="316">
        <f t="shared" si="44"/>
        <v>0</v>
      </c>
      <c r="G200" s="316">
        <f t="shared" si="44"/>
        <v>0</v>
      </c>
      <c r="H200" s="316">
        <f t="shared" si="44"/>
        <v>0</v>
      </c>
      <c r="I200" s="316">
        <f t="shared" si="44"/>
        <v>0</v>
      </c>
      <c r="J200" s="316">
        <f t="shared" si="44"/>
        <v>0</v>
      </c>
      <c r="K200" s="316">
        <f t="shared" si="44"/>
        <v>0</v>
      </c>
      <c r="L200" s="315"/>
    </row>
    <row r="201" spans="1:12" ht="13.5">
      <c r="A201" s="11"/>
      <c r="B201" s="334"/>
      <c r="C201" s="334"/>
      <c r="D201" s="334"/>
      <c r="E201" s="334"/>
      <c r="F201" s="334"/>
      <c r="G201" s="334"/>
      <c r="H201" s="334"/>
      <c r="I201" s="334"/>
      <c r="J201" s="334"/>
      <c r="K201" s="333"/>
      <c r="L201" s="315"/>
    </row>
    <row r="202" spans="1:12" ht="13.5">
      <c r="A202" s="332" t="s">
        <v>753</v>
      </c>
      <c r="B202" s="331"/>
      <c r="C202" s="331"/>
      <c r="D202" s="331"/>
      <c r="E202" s="331"/>
      <c r="F202" s="331"/>
      <c r="G202" s="331"/>
      <c r="H202" s="331"/>
      <c r="I202" s="331"/>
      <c r="J202" s="331"/>
      <c r="K202" s="330"/>
      <c r="L202" s="315"/>
    </row>
    <row r="203" spans="1:12" ht="13.5">
      <c r="A203" s="329"/>
      <c r="B203" s="328" t="s">
        <v>752</v>
      </c>
      <c r="C203" s="8" t="s">
        <v>137</v>
      </c>
      <c r="D203" s="336"/>
      <c r="E203" s="336"/>
      <c r="F203" s="336"/>
      <c r="G203" s="316">
        <f aca="true" t="shared" si="45" ref="G203:G211">ROUNDDOWN(D203+(E203*$E$3)+(F203*$F$3),0)</f>
        <v>0</v>
      </c>
      <c r="H203" s="316"/>
      <c r="I203" s="337"/>
      <c r="J203" s="316">
        <f aca="true" t="shared" si="46" ref="J203:J211">G203-H203-I203</f>
        <v>0</v>
      </c>
      <c r="K203" s="337"/>
      <c r="L203" s="315"/>
    </row>
    <row r="204" spans="1:12" ht="13.5">
      <c r="A204" s="329"/>
      <c r="B204" s="328" t="s">
        <v>751</v>
      </c>
      <c r="C204" s="8" t="s">
        <v>610</v>
      </c>
      <c r="D204" s="336"/>
      <c r="E204" s="336"/>
      <c r="F204" s="336"/>
      <c r="G204" s="316">
        <f t="shared" si="45"/>
        <v>0</v>
      </c>
      <c r="H204" s="316"/>
      <c r="I204" s="337"/>
      <c r="J204" s="316">
        <f t="shared" si="46"/>
        <v>0</v>
      </c>
      <c r="K204" s="337"/>
      <c r="L204" s="315"/>
    </row>
    <row r="205" spans="1:12" ht="13.5">
      <c r="A205" s="329"/>
      <c r="B205" s="328" t="s">
        <v>750</v>
      </c>
      <c r="C205" s="8" t="s">
        <v>138</v>
      </c>
      <c r="D205" s="336"/>
      <c r="E205" s="336"/>
      <c r="F205" s="336"/>
      <c r="G205" s="316">
        <f t="shared" si="45"/>
        <v>0</v>
      </c>
      <c r="H205" s="316"/>
      <c r="I205" s="337"/>
      <c r="J205" s="316">
        <f t="shared" si="46"/>
        <v>0</v>
      </c>
      <c r="K205" s="337"/>
      <c r="L205" s="315"/>
    </row>
    <row r="206" spans="1:12" ht="13.5">
      <c r="A206" s="329"/>
      <c r="B206" s="328" t="s">
        <v>749</v>
      </c>
      <c r="C206" s="8" t="s">
        <v>748</v>
      </c>
      <c r="D206" s="336"/>
      <c r="E206" s="336"/>
      <c r="F206" s="336"/>
      <c r="G206" s="316">
        <f t="shared" si="45"/>
        <v>0</v>
      </c>
      <c r="H206" s="316"/>
      <c r="I206" s="337"/>
      <c r="J206" s="316">
        <f t="shared" si="46"/>
        <v>0</v>
      </c>
      <c r="K206" s="337"/>
      <c r="L206" s="315"/>
    </row>
    <row r="207" spans="1:12" ht="13.5">
      <c r="A207" s="329"/>
      <c r="B207" s="328" t="s">
        <v>747</v>
      </c>
      <c r="C207" s="8" t="s">
        <v>140</v>
      </c>
      <c r="D207" s="336"/>
      <c r="E207" s="336"/>
      <c r="F207" s="336"/>
      <c r="G207" s="316">
        <f t="shared" si="45"/>
        <v>0</v>
      </c>
      <c r="H207" s="316"/>
      <c r="I207" s="337"/>
      <c r="J207" s="316">
        <f t="shared" si="46"/>
        <v>0</v>
      </c>
      <c r="K207" s="337"/>
      <c r="L207" s="315"/>
    </row>
    <row r="208" spans="1:12" ht="13.5">
      <c r="A208" s="329"/>
      <c r="B208" s="328" t="s">
        <v>746</v>
      </c>
      <c r="C208" s="8" t="s">
        <v>141</v>
      </c>
      <c r="D208" s="336"/>
      <c r="E208" s="336"/>
      <c r="F208" s="336"/>
      <c r="G208" s="316">
        <f t="shared" si="45"/>
        <v>0</v>
      </c>
      <c r="H208" s="316"/>
      <c r="I208" s="337"/>
      <c r="J208" s="316">
        <f t="shared" si="46"/>
        <v>0</v>
      </c>
      <c r="K208" s="337"/>
      <c r="L208" s="315"/>
    </row>
    <row r="209" spans="1:12" ht="13.5">
      <c r="A209" s="329"/>
      <c r="B209" s="328" t="s">
        <v>745</v>
      </c>
      <c r="C209" s="8" t="s">
        <v>744</v>
      </c>
      <c r="D209" s="336"/>
      <c r="E209" s="336"/>
      <c r="F209" s="336"/>
      <c r="G209" s="316">
        <f t="shared" si="45"/>
        <v>0</v>
      </c>
      <c r="H209" s="316"/>
      <c r="I209" s="337"/>
      <c r="J209" s="316">
        <f t="shared" si="46"/>
        <v>0</v>
      </c>
      <c r="K209" s="337"/>
      <c r="L209" s="315"/>
    </row>
    <row r="210" spans="1:12" ht="13.5">
      <c r="A210" s="329"/>
      <c r="B210" s="328" t="s">
        <v>743</v>
      </c>
      <c r="C210" s="8" t="s">
        <v>143</v>
      </c>
      <c r="D210" s="336"/>
      <c r="E210" s="336"/>
      <c r="F210" s="336"/>
      <c r="G210" s="316">
        <f t="shared" si="45"/>
        <v>0</v>
      </c>
      <c r="H210" s="316"/>
      <c r="I210" s="337"/>
      <c r="J210" s="316">
        <f t="shared" si="46"/>
        <v>0</v>
      </c>
      <c r="K210" s="337"/>
      <c r="L210" s="315"/>
    </row>
    <row r="211" spans="1:12" ht="13.5">
      <c r="A211" s="329"/>
      <c r="B211" s="328" t="s">
        <v>742</v>
      </c>
      <c r="C211" s="8" t="s">
        <v>741</v>
      </c>
      <c r="D211" s="336"/>
      <c r="E211" s="336"/>
      <c r="F211" s="336"/>
      <c r="G211" s="316">
        <f t="shared" si="45"/>
        <v>0</v>
      </c>
      <c r="H211" s="316"/>
      <c r="I211" s="336"/>
      <c r="J211" s="316">
        <f t="shared" si="46"/>
        <v>0</v>
      </c>
      <c r="K211" s="336"/>
      <c r="L211" s="315"/>
    </row>
    <row r="212" spans="1:12" ht="13.5">
      <c r="A212" s="442" t="s">
        <v>740</v>
      </c>
      <c r="B212" s="443"/>
      <c r="C212" s="444"/>
      <c r="D212" s="316">
        <f aca="true" t="shared" si="47" ref="D212:K212">SUM(D203:D211)</f>
        <v>0</v>
      </c>
      <c r="E212" s="316">
        <f t="shared" si="47"/>
        <v>0</v>
      </c>
      <c r="F212" s="316">
        <f t="shared" si="47"/>
        <v>0</v>
      </c>
      <c r="G212" s="316">
        <f t="shared" si="47"/>
        <v>0</v>
      </c>
      <c r="H212" s="316">
        <f t="shared" si="47"/>
        <v>0</v>
      </c>
      <c r="I212" s="316">
        <f t="shared" si="47"/>
        <v>0</v>
      </c>
      <c r="J212" s="316">
        <f t="shared" si="47"/>
        <v>0</v>
      </c>
      <c r="K212" s="316">
        <f t="shared" si="47"/>
        <v>0</v>
      </c>
      <c r="L212" s="315"/>
    </row>
    <row r="213" spans="1:12" ht="13.5">
      <c r="A213" s="11"/>
      <c r="B213" s="334"/>
      <c r="C213" s="334"/>
      <c r="D213" s="334"/>
      <c r="E213" s="334"/>
      <c r="F213" s="334"/>
      <c r="G213" s="334"/>
      <c r="H213" s="334"/>
      <c r="I213" s="334"/>
      <c r="J213" s="334"/>
      <c r="K213" s="333"/>
      <c r="L213" s="315"/>
    </row>
    <row r="214" spans="1:12" ht="13.5">
      <c r="A214" s="332" t="s">
        <v>739</v>
      </c>
      <c r="B214" s="331"/>
      <c r="C214" s="331"/>
      <c r="D214" s="331"/>
      <c r="E214" s="331"/>
      <c r="F214" s="331"/>
      <c r="G214" s="331"/>
      <c r="H214" s="331"/>
      <c r="I214" s="331"/>
      <c r="J214" s="331"/>
      <c r="K214" s="330"/>
      <c r="L214" s="315"/>
    </row>
    <row r="215" spans="1:12" ht="13.5">
      <c r="A215" s="329"/>
      <c r="B215" s="328" t="s">
        <v>738</v>
      </c>
      <c r="C215" s="8" t="s">
        <v>575</v>
      </c>
      <c r="D215" s="336"/>
      <c r="E215" s="336"/>
      <c r="F215" s="336"/>
      <c r="G215" s="316">
        <f>ROUNDDOWN(D215+(E215*$E$3)+(F215*$F$3),0)</f>
        <v>0</v>
      </c>
      <c r="H215" s="316"/>
      <c r="I215" s="337"/>
      <c r="J215" s="316">
        <f>G215-H215-I215</f>
        <v>0</v>
      </c>
      <c r="K215" s="337"/>
      <c r="L215" s="315"/>
    </row>
    <row r="216" spans="1:12" ht="13.5">
      <c r="A216" s="329"/>
      <c r="B216" s="328" t="s">
        <v>737</v>
      </c>
      <c r="C216" s="8" t="s">
        <v>577</v>
      </c>
      <c r="D216" s="336"/>
      <c r="E216" s="336"/>
      <c r="F216" s="336"/>
      <c r="G216" s="316">
        <f>ROUNDDOWN(D216+(E216*$E$3)+(F216*$F$3),0)</f>
        <v>0</v>
      </c>
      <c r="H216" s="316"/>
      <c r="I216" s="337"/>
      <c r="J216" s="316">
        <f>G216-H216-I216</f>
        <v>0</v>
      </c>
      <c r="K216" s="337"/>
      <c r="L216" s="315"/>
    </row>
    <row r="217" spans="1:12" ht="13.5">
      <c r="A217" s="451" t="s">
        <v>736</v>
      </c>
      <c r="B217" s="443"/>
      <c r="C217" s="444"/>
      <c r="D217" s="316">
        <f aca="true" t="shared" si="48" ref="D217:K217">SUM(D215:D216)</f>
        <v>0</v>
      </c>
      <c r="E217" s="316">
        <f t="shared" si="48"/>
        <v>0</v>
      </c>
      <c r="F217" s="316">
        <f t="shared" si="48"/>
        <v>0</v>
      </c>
      <c r="G217" s="316">
        <f t="shared" si="48"/>
        <v>0</v>
      </c>
      <c r="H217" s="316">
        <f t="shared" si="48"/>
        <v>0</v>
      </c>
      <c r="I217" s="316">
        <f t="shared" si="48"/>
        <v>0</v>
      </c>
      <c r="J217" s="316">
        <f t="shared" si="48"/>
        <v>0</v>
      </c>
      <c r="K217" s="316">
        <f t="shared" si="48"/>
        <v>0</v>
      </c>
      <c r="L217" s="315"/>
    </row>
    <row r="218" spans="1:12" ht="13.5">
      <c r="A218" s="11"/>
      <c r="B218" s="334"/>
      <c r="C218" s="334"/>
      <c r="D218" s="334"/>
      <c r="E218" s="334"/>
      <c r="F218" s="334"/>
      <c r="G218" s="334"/>
      <c r="H218" s="334"/>
      <c r="I218" s="334"/>
      <c r="J218" s="334"/>
      <c r="K218" s="333"/>
      <c r="L218" s="315"/>
    </row>
    <row r="219" spans="1:12" ht="13.5">
      <c r="A219" s="351" t="s">
        <v>735</v>
      </c>
      <c r="B219" s="350"/>
      <c r="C219" s="350"/>
      <c r="D219" s="350"/>
      <c r="E219" s="350"/>
      <c r="F219" s="350"/>
      <c r="G219" s="350"/>
      <c r="H219" s="350"/>
      <c r="I219" s="350"/>
      <c r="J219" s="350"/>
      <c r="K219" s="349"/>
      <c r="L219" s="315"/>
    </row>
    <row r="220" spans="1:12" ht="49.5" customHeight="1">
      <c r="A220" s="348"/>
      <c r="B220" s="328" t="s">
        <v>734</v>
      </c>
      <c r="C220" s="8" t="s">
        <v>733</v>
      </c>
      <c r="D220" s="336"/>
      <c r="E220" s="336"/>
      <c r="F220" s="336"/>
      <c r="G220" s="316">
        <f>ROUNDDOWN(D220+(E220*$E$3)+(F220*$F$3),0)</f>
        <v>0</v>
      </c>
      <c r="H220" s="336"/>
      <c r="I220" s="336"/>
      <c r="J220" s="316">
        <f>G220-H220-I220</f>
        <v>0</v>
      </c>
      <c r="K220" s="336"/>
      <c r="L220" s="315" t="s">
        <v>732</v>
      </c>
    </row>
    <row r="221" spans="1:12" s="2" customFormat="1" ht="13.5">
      <c r="A221" s="442" t="s">
        <v>731</v>
      </c>
      <c r="B221" s="443"/>
      <c r="C221" s="444"/>
      <c r="D221" s="316">
        <f aca="true" t="shared" si="49" ref="D221:K221">SUM(D220:D220)</f>
        <v>0</v>
      </c>
      <c r="E221" s="316">
        <f t="shared" si="49"/>
        <v>0</v>
      </c>
      <c r="F221" s="316">
        <f t="shared" si="49"/>
        <v>0</v>
      </c>
      <c r="G221" s="316">
        <f t="shared" si="49"/>
        <v>0</v>
      </c>
      <c r="H221" s="316">
        <f t="shared" si="49"/>
        <v>0</v>
      </c>
      <c r="I221" s="316">
        <f t="shared" si="49"/>
        <v>0</v>
      </c>
      <c r="J221" s="316">
        <f t="shared" si="49"/>
        <v>0</v>
      </c>
      <c r="K221" s="316">
        <f t="shared" si="49"/>
        <v>0</v>
      </c>
      <c r="L221" s="307"/>
    </row>
    <row r="222" spans="1:12" ht="13.5">
      <c r="A222" s="332" t="s">
        <v>730</v>
      </c>
      <c r="B222" s="331"/>
      <c r="C222" s="331"/>
      <c r="D222" s="331"/>
      <c r="E222" s="331"/>
      <c r="F222" s="331"/>
      <c r="G222" s="331"/>
      <c r="H222" s="331"/>
      <c r="I222" s="331"/>
      <c r="J222" s="331"/>
      <c r="K222" s="330"/>
      <c r="L222" s="315"/>
    </row>
    <row r="223" spans="1:12" ht="13.5">
      <c r="A223" s="344"/>
      <c r="B223" s="343" t="s">
        <v>729</v>
      </c>
      <c r="C223" s="342" t="s">
        <v>728</v>
      </c>
      <c r="D223" s="341"/>
      <c r="E223" s="347"/>
      <c r="F223" s="341"/>
      <c r="G223" s="340">
        <f>ROUNDDOWN(D223+(E223*$E$3)+(F223*$F$3),0)</f>
        <v>0</v>
      </c>
      <c r="H223" s="341"/>
      <c r="I223" s="341"/>
      <c r="J223" s="340">
        <f>G223-H223-I223</f>
        <v>0</v>
      </c>
      <c r="K223" s="341"/>
      <c r="L223" s="315"/>
    </row>
    <row r="224" spans="1:12" ht="13.5">
      <c r="A224" s="344"/>
      <c r="B224" s="343" t="s">
        <v>727</v>
      </c>
      <c r="C224" s="342" t="s">
        <v>726</v>
      </c>
      <c r="D224" s="341"/>
      <c r="E224" s="341"/>
      <c r="F224" s="341"/>
      <c r="G224" s="340">
        <f>ROUNDDOWN(D224+(E224*$E$3)+(F224*$F$3),0)</f>
        <v>0</v>
      </c>
      <c r="H224" s="341"/>
      <c r="I224" s="341"/>
      <c r="J224" s="340">
        <f>G224-H224-I224</f>
        <v>0</v>
      </c>
      <c r="K224" s="341"/>
      <c r="L224" s="315"/>
    </row>
    <row r="225" spans="1:12" ht="13.5">
      <c r="A225" s="346"/>
      <c r="B225" s="343" t="s">
        <v>725</v>
      </c>
      <c r="C225" s="345" t="s">
        <v>677</v>
      </c>
      <c r="D225" s="341"/>
      <c r="E225" s="341"/>
      <c r="F225" s="341"/>
      <c r="G225" s="340">
        <f>ROUNDDOWN(D225+(E225*$E$3)+(F225*$F$3),0)</f>
        <v>0</v>
      </c>
      <c r="H225" s="341"/>
      <c r="I225" s="341"/>
      <c r="J225" s="340">
        <f>G225-H225-I225</f>
        <v>0</v>
      </c>
      <c r="K225" s="341"/>
      <c r="L225" s="315"/>
    </row>
    <row r="226" spans="1:12" ht="13.5">
      <c r="A226" s="346"/>
      <c r="B226" s="343" t="s">
        <v>724</v>
      </c>
      <c r="C226" s="345" t="s">
        <v>723</v>
      </c>
      <c r="D226" s="341"/>
      <c r="E226" s="341"/>
      <c r="F226" s="341"/>
      <c r="G226" s="340">
        <f>ROUNDDOWN(D226+(E226*$E$3)+(F226*$F$3),0)</f>
        <v>0</v>
      </c>
      <c r="H226" s="341"/>
      <c r="I226" s="341"/>
      <c r="J226" s="340">
        <f>G226-H226-I226</f>
        <v>0</v>
      </c>
      <c r="K226" s="341"/>
      <c r="L226" s="315"/>
    </row>
    <row r="227" spans="1:12" ht="13.5">
      <c r="A227" s="448" t="s">
        <v>719</v>
      </c>
      <c r="B227" s="449"/>
      <c r="C227" s="450"/>
      <c r="D227" s="340">
        <f aca="true" t="shared" si="50" ref="D227:K227">SUM(D223:D226)</f>
        <v>0</v>
      </c>
      <c r="E227" s="340">
        <f t="shared" si="50"/>
        <v>0</v>
      </c>
      <c r="F227" s="340">
        <f t="shared" si="50"/>
        <v>0</v>
      </c>
      <c r="G227" s="340">
        <f t="shared" si="50"/>
        <v>0</v>
      </c>
      <c r="H227" s="340">
        <f t="shared" si="50"/>
        <v>0</v>
      </c>
      <c r="I227" s="340">
        <f t="shared" si="50"/>
        <v>0</v>
      </c>
      <c r="J227" s="340">
        <f t="shared" si="50"/>
        <v>0</v>
      </c>
      <c r="K227" s="340">
        <f t="shared" si="50"/>
        <v>0</v>
      </c>
      <c r="L227" s="315"/>
    </row>
    <row r="228" spans="1:12" ht="13.5">
      <c r="A228" s="95"/>
      <c r="B228" s="96"/>
      <c r="C228" s="96"/>
      <c r="D228" s="96"/>
      <c r="E228" s="96"/>
      <c r="F228" s="96"/>
      <c r="G228" s="96"/>
      <c r="H228" s="96"/>
      <c r="I228" s="96"/>
      <c r="J228" s="96"/>
      <c r="K228" s="97"/>
      <c r="L228" s="315"/>
    </row>
    <row r="229" spans="1:12" ht="13.5">
      <c r="A229" s="332" t="s">
        <v>722</v>
      </c>
      <c r="B229" s="331"/>
      <c r="C229" s="331"/>
      <c r="D229" s="331"/>
      <c r="E229" s="331"/>
      <c r="F229" s="331"/>
      <c r="G229" s="331"/>
      <c r="H229" s="331"/>
      <c r="I229" s="331"/>
      <c r="J229" s="331"/>
      <c r="K229" s="330"/>
      <c r="L229" s="315"/>
    </row>
    <row r="230" spans="1:12" ht="13.5">
      <c r="A230" s="344"/>
      <c r="B230" s="343" t="s">
        <v>721</v>
      </c>
      <c r="C230" s="342" t="s">
        <v>720</v>
      </c>
      <c r="D230" s="341"/>
      <c r="E230" s="341"/>
      <c r="F230" s="341"/>
      <c r="G230" s="340">
        <f>ROUNDDOWN(D230+(E230*$E$3)+(F230*$F$3),0)</f>
        <v>0</v>
      </c>
      <c r="H230" s="341"/>
      <c r="I230" s="341"/>
      <c r="J230" s="340">
        <f>G230-H230-I230</f>
        <v>0</v>
      </c>
      <c r="K230" s="341"/>
      <c r="L230" s="315"/>
    </row>
    <row r="231" spans="1:12" ht="13.5">
      <c r="A231" s="448" t="s">
        <v>719</v>
      </c>
      <c r="B231" s="449"/>
      <c r="C231" s="450"/>
      <c r="D231" s="340">
        <f aca="true" t="shared" si="51" ref="D231:K231">SUM(D230:D230)</f>
        <v>0</v>
      </c>
      <c r="E231" s="340">
        <f t="shared" si="51"/>
        <v>0</v>
      </c>
      <c r="F231" s="340">
        <f t="shared" si="51"/>
        <v>0</v>
      </c>
      <c r="G231" s="340">
        <f t="shared" si="51"/>
        <v>0</v>
      </c>
      <c r="H231" s="340">
        <f t="shared" si="51"/>
        <v>0</v>
      </c>
      <c r="I231" s="340">
        <f t="shared" si="51"/>
        <v>0</v>
      </c>
      <c r="J231" s="340">
        <f t="shared" si="51"/>
        <v>0</v>
      </c>
      <c r="K231" s="340">
        <f t="shared" si="51"/>
        <v>0</v>
      </c>
      <c r="L231" s="315"/>
    </row>
    <row r="232" spans="1:12" ht="14.25" thickBot="1">
      <c r="A232" s="98"/>
      <c r="B232" s="99"/>
      <c r="C232" s="99"/>
      <c r="D232" s="99"/>
      <c r="E232" s="99"/>
      <c r="F232" s="99"/>
      <c r="G232" s="99"/>
      <c r="H232" s="99"/>
      <c r="I232" s="99"/>
      <c r="J232" s="99"/>
      <c r="K232" s="339"/>
      <c r="L232" s="315"/>
    </row>
    <row r="233" spans="1:12" s="2" customFormat="1" ht="15" thickBot="1" thickTop="1">
      <c r="A233" s="338" t="s">
        <v>293</v>
      </c>
      <c r="B233" s="323"/>
      <c r="C233" s="323"/>
      <c r="D233" s="322">
        <f aca="true" t="shared" si="52" ref="D233:K233">D167+D176+D188+D200+D212+D217+D221+D227+D231</f>
        <v>0</v>
      </c>
      <c r="E233" s="322">
        <f t="shared" si="52"/>
        <v>0</v>
      </c>
      <c r="F233" s="322">
        <f t="shared" si="52"/>
        <v>0</v>
      </c>
      <c r="G233" s="322">
        <f t="shared" si="52"/>
        <v>0</v>
      </c>
      <c r="H233" s="322">
        <f t="shared" si="52"/>
        <v>0</v>
      </c>
      <c r="I233" s="322">
        <f t="shared" si="52"/>
        <v>0</v>
      </c>
      <c r="J233" s="322">
        <f t="shared" si="52"/>
        <v>0</v>
      </c>
      <c r="K233" s="322">
        <f t="shared" si="52"/>
        <v>0</v>
      </c>
      <c r="L233" s="321"/>
    </row>
    <row r="234" spans="1:12" ht="14.25" thickTop="1">
      <c r="A234" s="147"/>
      <c r="B234" s="148"/>
      <c r="C234" s="148"/>
      <c r="D234" s="148"/>
      <c r="E234" s="148"/>
      <c r="F234" s="148"/>
      <c r="G234" s="148"/>
      <c r="H234" s="148"/>
      <c r="I234" s="148"/>
      <c r="J234" s="148"/>
      <c r="K234" s="320"/>
      <c r="L234" s="315"/>
    </row>
    <row r="235" spans="1:12" ht="13.5">
      <c r="A235" s="332" t="s">
        <v>718</v>
      </c>
      <c r="B235" s="331"/>
      <c r="C235" s="331"/>
      <c r="D235" s="331"/>
      <c r="E235" s="331"/>
      <c r="F235" s="331"/>
      <c r="G235" s="331"/>
      <c r="H235" s="331"/>
      <c r="I235" s="331"/>
      <c r="J235" s="331"/>
      <c r="K235" s="330"/>
      <c r="L235" s="315"/>
    </row>
    <row r="236" spans="1:12" ht="13.5">
      <c r="A236" s="329"/>
      <c r="B236" s="328" t="s">
        <v>717</v>
      </c>
      <c r="C236" s="8" t="s">
        <v>716</v>
      </c>
      <c r="D236" s="336"/>
      <c r="E236" s="336"/>
      <c r="F236" s="336"/>
      <c r="G236" s="316">
        <f aca="true" t="shared" si="53" ref="G236:G241">ROUNDDOWN(D236+(E236*$E$3)+(F236*$F$3),0)</f>
        <v>0</v>
      </c>
      <c r="H236" s="316"/>
      <c r="I236" s="337"/>
      <c r="J236" s="316">
        <f aca="true" t="shared" si="54" ref="J236:J241">G236-H236-I236</f>
        <v>0</v>
      </c>
      <c r="K236" s="337"/>
      <c r="L236" s="315"/>
    </row>
    <row r="237" spans="1:12" ht="13.5">
      <c r="A237" s="329"/>
      <c r="B237" s="328" t="s">
        <v>715</v>
      </c>
      <c r="C237" s="8" t="s">
        <v>145</v>
      </c>
      <c r="D237" s="337"/>
      <c r="E237" s="337"/>
      <c r="F237" s="337"/>
      <c r="G237" s="316">
        <f t="shared" si="53"/>
        <v>0</v>
      </c>
      <c r="H237" s="316"/>
      <c r="I237" s="337"/>
      <c r="J237" s="316">
        <f t="shared" si="54"/>
        <v>0</v>
      </c>
      <c r="K237" s="337"/>
      <c r="L237" s="315"/>
    </row>
    <row r="238" spans="1:12" ht="13.5">
      <c r="A238" s="329"/>
      <c r="B238" s="328" t="s">
        <v>714</v>
      </c>
      <c r="C238" s="8" t="s">
        <v>146</v>
      </c>
      <c r="D238" s="317"/>
      <c r="E238" s="317"/>
      <c r="F238" s="317"/>
      <c r="G238" s="316">
        <f t="shared" si="53"/>
        <v>0</v>
      </c>
      <c r="H238" s="316"/>
      <c r="I238" s="316">
        <f>G238</f>
        <v>0</v>
      </c>
      <c r="J238" s="316">
        <f t="shared" si="54"/>
        <v>0</v>
      </c>
      <c r="K238" s="316"/>
      <c r="L238" s="315"/>
    </row>
    <row r="239" spans="1:12" ht="13.5">
      <c r="A239" s="329"/>
      <c r="B239" s="328" t="s">
        <v>713</v>
      </c>
      <c r="C239" s="8" t="s">
        <v>147</v>
      </c>
      <c r="D239" s="317"/>
      <c r="E239" s="317"/>
      <c r="F239" s="317"/>
      <c r="G239" s="316">
        <f t="shared" si="53"/>
        <v>0</v>
      </c>
      <c r="H239" s="316"/>
      <c r="I239" s="316">
        <f>G239</f>
        <v>0</v>
      </c>
      <c r="J239" s="316">
        <f t="shared" si="54"/>
        <v>0</v>
      </c>
      <c r="K239" s="316"/>
      <c r="L239" s="315"/>
    </row>
    <row r="240" spans="1:12" s="2" customFormat="1" ht="13.5">
      <c r="A240" s="329"/>
      <c r="B240" s="328" t="s">
        <v>712</v>
      </c>
      <c r="C240" s="8" t="s">
        <v>148</v>
      </c>
      <c r="D240" s="317"/>
      <c r="E240" s="317"/>
      <c r="F240" s="317"/>
      <c r="G240" s="316">
        <f t="shared" si="53"/>
        <v>0</v>
      </c>
      <c r="H240" s="316"/>
      <c r="I240" s="316">
        <f>G240</f>
        <v>0</v>
      </c>
      <c r="J240" s="316">
        <f t="shared" si="54"/>
        <v>0</v>
      </c>
      <c r="K240" s="316"/>
      <c r="L240" s="315"/>
    </row>
    <row r="241" spans="1:12" ht="13.5">
      <c r="A241" s="329"/>
      <c r="B241" s="328" t="s">
        <v>711</v>
      </c>
      <c r="C241" s="8" t="s">
        <v>710</v>
      </c>
      <c r="D241" s="337"/>
      <c r="E241" s="337"/>
      <c r="F241" s="337"/>
      <c r="G241" s="316">
        <f t="shared" si="53"/>
        <v>0</v>
      </c>
      <c r="H241" s="316"/>
      <c r="I241" s="336"/>
      <c r="J241" s="316">
        <f t="shared" si="54"/>
        <v>0</v>
      </c>
      <c r="K241" s="336"/>
      <c r="L241" s="315"/>
    </row>
    <row r="242" spans="1:12" ht="13.5">
      <c r="A242" s="442" t="s">
        <v>709</v>
      </c>
      <c r="B242" s="455"/>
      <c r="C242" s="456"/>
      <c r="D242" s="316">
        <f aca="true" t="shared" si="55" ref="D242:K242">SUM(D236:D241)</f>
        <v>0</v>
      </c>
      <c r="E242" s="316">
        <f t="shared" si="55"/>
        <v>0</v>
      </c>
      <c r="F242" s="316">
        <f t="shared" si="55"/>
        <v>0</v>
      </c>
      <c r="G242" s="316">
        <f t="shared" si="55"/>
        <v>0</v>
      </c>
      <c r="H242" s="316">
        <f t="shared" si="55"/>
        <v>0</v>
      </c>
      <c r="I242" s="316">
        <f t="shared" si="55"/>
        <v>0</v>
      </c>
      <c r="J242" s="316">
        <f t="shared" si="55"/>
        <v>0</v>
      </c>
      <c r="K242" s="316">
        <f t="shared" si="55"/>
        <v>0</v>
      </c>
      <c r="L242" s="315"/>
    </row>
    <row r="243" spans="1:12" ht="13.5">
      <c r="A243" s="11"/>
      <c r="B243" s="334"/>
      <c r="C243" s="334"/>
      <c r="D243" s="334"/>
      <c r="E243" s="334"/>
      <c r="F243" s="334"/>
      <c r="G243" s="334"/>
      <c r="H243" s="334"/>
      <c r="I243" s="334"/>
      <c r="J243" s="334"/>
      <c r="K243" s="333"/>
      <c r="L243" s="307"/>
    </row>
    <row r="244" spans="1:12" ht="13.5">
      <c r="A244" s="332" t="s">
        <v>708</v>
      </c>
      <c r="B244" s="331"/>
      <c r="C244" s="331"/>
      <c r="D244" s="331"/>
      <c r="E244" s="331"/>
      <c r="F244" s="331"/>
      <c r="G244" s="331"/>
      <c r="H244" s="331"/>
      <c r="I244" s="331"/>
      <c r="J244" s="331"/>
      <c r="K244" s="330"/>
      <c r="L244" s="315"/>
    </row>
    <row r="245" spans="1:12" ht="13.5">
      <c r="A245" s="329"/>
      <c r="B245" s="328" t="s">
        <v>707</v>
      </c>
      <c r="C245" s="8" t="s">
        <v>150</v>
      </c>
      <c r="D245" s="317"/>
      <c r="E245" s="317"/>
      <c r="F245" s="335"/>
      <c r="G245" s="316">
        <f>ROUNDDOWN(D245+(E245*$E$3)+(F245*$F$3),0)</f>
        <v>0</v>
      </c>
      <c r="H245" s="316"/>
      <c r="I245" s="316">
        <f>G245</f>
        <v>0</v>
      </c>
      <c r="J245" s="316">
        <f>G245-H245-I245</f>
        <v>0</v>
      </c>
      <c r="K245" s="316"/>
      <c r="L245" s="315"/>
    </row>
    <row r="246" spans="1:12" ht="13.5">
      <c r="A246" s="329"/>
      <c r="B246" s="328" t="s">
        <v>706</v>
      </c>
      <c r="C246" s="8" t="s">
        <v>151</v>
      </c>
      <c r="D246" s="317"/>
      <c r="E246" s="317"/>
      <c r="F246" s="317"/>
      <c r="G246" s="316">
        <f>ROUNDDOWN(D246+(E246*$E$3)+(F246*$F$3),0)</f>
        <v>0</v>
      </c>
      <c r="H246" s="316"/>
      <c r="I246" s="316">
        <f>G246</f>
        <v>0</v>
      </c>
      <c r="J246" s="316">
        <f>G246-H246-I246</f>
        <v>0</v>
      </c>
      <c r="K246" s="316"/>
      <c r="L246" s="315"/>
    </row>
    <row r="247" spans="1:12" ht="13.5">
      <c r="A247" s="442" t="s">
        <v>705</v>
      </c>
      <c r="B247" s="455"/>
      <c r="C247" s="456"/>
      <c r="D247" s="316">
        <f aca="true" t="shared" si="56" ref="D247:J247">SUM(D245:D246)</f>
        <v>0</v>
      </c>
      <c r="E247" s="316">
        <f t="shared" si="56"/>
        <v>0</v>
      </c>
      <c r="F247" s="316">
        <f t="shared" si="56"/>
        <v>0</v>
      </c>
      <c r="G247" s="316">
        <f t="shared" si="56"/>
        <v>0</v>
      </c>
      <c r="H247" s="316">
        <f t="shared" si="56"/>
        <v>0</v>
      </c>
      <c r="I247" s="316">
        <f t="shared" si="56"/>
        <v>0</v>
      </c>
      <c r="J247" s="316">
        <f t="shared" si="56"/>
        <v>0</v>
      </c>
      <c r="K247" s="316">
        <v>0</v>
      </c>
      <c r="L247" s="315"/>
    </row>
    <row r="248" spans="1:12" ht="13.5">
      <c r="A248" s="11"/>
      <c r="B248" s="334"/>
      <c r="C248" s="334"/>
      <c r="D248" s="334"/>
      <c r="E248" s="334"/>
      <c r="F248" s="334"/>
      <c r="G248" s="334"/>
      <c r="H248" s="334"/>
      <c r="I248" s="334"/>
      <c r="J248" s="334"/>
      <c r="K248" s="333"/>
      <c r="L248" s="315"/>
    </row>
    <row r="249" spans="1:12" s="2" customFormat="1" ht="13.5">
      <c r="A249" s="332" t="s">
        <v>704</v>
      </c>
      <c r="B249" s="331"/>
      <c r="C249" s="331"/>
      <c r="D249" s="331"/>
      <c r="E249" s="331"/>
      <c r="F249" s="331"/>
      <c r="G249" s="331"/>
      <c r="H249" s="331"/>
      <c r="I249" s="331"/>
      <c r="J249" s="331"/>
      <c r="K249" s="330"/>
      <c r="L249" s="315"/>
    </row>
    <row r="250" spans="1:12" ht="13.5">
      <c r="A250" s="329"/>
      <c r="B250" s="328" t="s">
        <v>703</v>
      </c>
      <c r="C250" s="8" t="s">
        <v>590</v>
      </c>
      <c r="D250" s="317"/>
      <c r="E250" s="317"/>
      <c r="F250" s="317"/>
      <c r="G250" s="316">
        <f>ROUNDDOWN(D250+(E250*$E$3)+(F250*$F$3),0)</f>
        <v>0</v>
      </c>
      <c r="H250" s="316"/>
      <c r="I250" s="316">
        <f>G250</f>
        <v>0</v>
      </c>
      <c r="J250" s="316">
        <f>G250-H250-I250</f>
        <v>0</v>
      </c>
      <c r="K250" s="316"/>
      <c r="L250" s="315"/>
    </row>
    <row r="251" spans="1:12" ht="13.5">
      <c r="A251" s="329"/>
      <c r="B251" s="328" t="s">
        <v>702</v>
      </c>
      <c r="C251" s="8" t="s">
        <v>592</v>
      </c>
      <c r="D251" s="317"/>
      <c r="E251" s="317"/>
      <c r="F251" s="317"/>
      <c r="G251" s="316">
        <f>ROUNDDOWN(D251+(E251*$E$3)+(F251*$F$3),0)</f>
        <v>0</v>
      </c>
      <c r="H251" s="316"/>
      <c r="I251" s="316">
        <f>G251</f>
        <v>0</v>
      </c>
      <c r="J251" s="316">
        <f>G251-H251-I251</f>
        <v>0</v>
      </c>
      <c r="K251" s="316"/>
      <c r="L251" s="315"/>
    </row>
    <row r="252" spans="1:12" s="2" customFormat="1" ht="13.5">
      <c r="A252" s="329"/>
      <c r="B252" s="328" t="s">
        <v>701</v>
      </c>
      <c r="C252" s="8" t="s">
        <v>152</v>
      </c>
      <c r="D252" s="317"/>
      <c r="E252" s="317"/>
      <c r="F252" s="317"/>
      <c r="G252" s="316">
        <f>ROUNDDOWN(D252+(E252*$E$3)+(F252*$F$3),0)</f>
        <v>0</v>
      </c>
      <c r="H252" s="316"/>
      <c r="I252" s="316">
        <f>G252</f>
        <v>0</v>
      </c>
      <c r="J252" s="316">
        <f>G252-H252-I252</f>
        <v>0</v>
      </c>
      <c r="K252" s="316"/>
      <c r="L252" s="315"/>
    </row>
    <row r="253" spans="1:12" ht="13.5">
      <c r="A253" s="329"/>
      <c r="B253" s="328" t="s">
        <v>700</v>
      </c>
      <c r="C253" s="8" t="s">
        <v>699</v>
      </c>
      <c r="D253" s="317"/>
      <c r="E253" s="317"/>
      <c r="F253" s="317"/>
      <c r="G253" s="316">
        <f>ROUNDDOWN(D253+(E253*$E$3)+(F253*$F$3),0)</f>
        <v>0</v>
      </c>
      <c r="H253" s="316"/>
      <c r="I253" s="316">
        <f>G253</f>
        <v>0</v>
      </c>
      <c r="J253" s="316">
        <f>G253-H253-I253</f>
        <v>0</v>
      </c>
      <c r="K253" s="97"/>
      <c r="L253" s="307"/>
    </row>
    <row r="254" spans="1:12" ht="13.5">
      <c r="A254" s="442" t="s">
        <v>698</v>
      </c>
      <c r="B254" s="455"/>
      <c r="C254" s="456"/>
      <c r="D254" s="316">
        <f aca="true" t="shared" si="57" ref="D254:K254">SUM(D250:D253)</f>
        <v>0</v>
      </c>
      <c r="E254" s="316">
        <f t="shared" si="57"/>
        <v>0</v>
      </c>
      <c r="F254" s="316">
        <f t="shared" si="57"/>
        <v>0</v>
      </c>
      <c r="G254" s="316">
        <f t="shared" si="57"/>
        <v>0</v>
      </c>
      <c r="H254" s="316">
        <f t="shared" si="57"/>
        <v>0</v>
      </c>
      <c r="I254" s="316">
        <f t="shared" si="57"/>
        <v>0</v>
      </c>
      <c r="J254" s="316">
        <f t="shared" si="57"/>
        <v>0</v>
      </c>
      <c r="K254" s="316">
        <f t="shared" si="57"/>
        <v>0</v>
      </c>
      <c r="L254" s="307"/>
    </row>
    <row r="255" spans="1:12" ht="14.25" thickBot="1">
      <c r="A255" s="327"/>
      <c r="B255" s="326"/>
      <c r="C255" s="326"/>
      <c r="D255" s="326"/>
      <c r="E255" s="326"/>
      <c r="F255" s="326"/>
      <c r="G255" s="326"/>
      <c r="H255" s="326"/>
      <c r="I255" s="326"/>
      <c r="J255" s="326"/>
      <c r="K255" s="325"/>
      <c r="L255" s="307"/>
    </row>
    <row r="256" spans="1:12" s="2" customFormat="1" ht="15" thickBot="1" thickTop="1">
      <c r="A256" s="324" t="s">
        <v>294</v>
      </c>
      <c r="B256" s="323"/>
      <c r="C256" s="323"/>
      <c r="D256" s="322">
        <f aca="true" t="shared" si="58" ref="D256:K256">D242+D247+D254</f>
        <v>0</v>
      </c>
      <c r="E256" s="322">
        <f t="shared" si="58"/>
        <v>0</v>
      </c>
      <c r="F256" s="322">
        <f t="shared" si="58"/>
        <v>0</v>
      </c>
      <c r="G256" s="322">
        <f t="shared" si="58"/>
        <v>0</v>
      </c>
      <c r="H256" s="322">
        <f t="shared" si="58"/>
        <v>0</v>
      </c>
      <c r="I256" s="322">
        <f t="shared" si="58"/>
        <v>0</v>
      </c>
      <c r="J256" s="322">
        <f t="shared" si="58"/>
        <v>0</v>
      </c>
      <c r="K256" s="322">
        <f t="shared" si="58"/>
        <v>0</v>
      </c>
      <c r="L256" s="321"/>
    </row>
    <row r="257" spans="1:12" ht="14.25" thickTop="1">
      <c r="A257" s="147"/>
      <c r="B257" s="148"/>
      <c r="C257" s="148"/>
      <c r="D257" s="148"/>
      <c r="E257" s="148"/>
      <c r="F257" s="148"/>
      <c r="G257" s="148"/>
      <c r="H257" s="148"/>
      <c r="I257" s="148"/>
      <c r="J257" s="148"/>
      <c r="K257" s="320"/>
      <c r="L257" s="315"/>
    </row>
    <row r="258" spans="1:12" ht="13.5">
      <c r="A258" s="11" t="s">
        <v>46</v>
      </c>
      <c r="B258" s="319"/>
      <c r="C258" s="318"/>
      <c r="D258" s="317"/>
      <c r="E258" s="317"/>
      <c r="F258" s="317"/>
      <c r="G258" s="316">
        <f>ROUNDDOWN(D258+(E258*$E$3)+(F258*$F$3),0)</f>
        <v>0</v>
      </c>
      <c r="H258" s="316"/>
      <c r="I258" s="316">
        <f>G258</f>
        <v>0</v>
      </c>
      <c r="J258" s="316">
        <f>G258-H258-I258</f>
        <v>0</v>
      </c>
      <c r="K258" s="316"/>
      <c r="L258" s="315"/>
    </row>
    <row r="259" spans="1:12" ht="13.5">
      <c r="A259" s="11" t="s">
        <v>290</v>
      </c>
      <c r="B259" s="319"/>
      <c r="C259" s="318"/>
      <c r="D259" s="317"/>
      <c r="E259" s="317"/>
      <c r="F259" s="317"/>
      <c r="G259" s="316">
        <f>ROUNDDOWN(D259+(E259*$E$3)+(F259*$F$3),0)</f>
        <v>0</v>
      </c>
      <c r="H259" s="316"/>
      <c r="I259" s="316">
        <f>G259</f>
        <v>0</v>
      </c>
      <c r="J259" s="316">
        <f>G259-H259-I259</f>
        <v>0</v>
      </c>
      <c r="K259" s="316"/>
      <c r="L259" s="315"/>
    </row>
    <row r="260" spans="1:12" s="2" customFormat="1" ht="13.5">
      <c r="A260" s="314" t="s">
        <v>292</v>
      </c>
      <c r="B260" s="313"/>
      <c r="C260" s="313"/>
      <c r="D260" s="312">
        <f aca="true" t="shared" si="59" ref="D260:K260">D52</f>
        <v>0</v>
      </c>
      <c r="E260" s="312">
        <f t="shared" si="59"/>
        <v>0</v>
      </c>
      <c r="F260" s="312">
        <f t="shared" si="59"/>
        <v>0</v>
      </c>
      <c r="G260" s="312">
        <f t="shared" si="59"/>
        <v>0</v>
      </c>
      <c r="H260" s="312">
        <f t="shared" si="59"/>
        <v>0</v>
      </c>
      <c r="I260" s="312">
        <f t="shared" si="59"/>
        <v>0</v>
      </c>
      <c r="J260" s="312">
        <f t="shared" si="59"/>
        <v>0</v>
      </c>
      <c r="K260" s="312">
        <f t="shared" si="59"/>
        <v>0</v>
      </c>
      <c r="L260" s="307"/>
    </row>
    <row r="261" spans="1:12" s="2" customFormat="1" ht="13.5">
      <c r="A261" s="311" t="s">
        <v>597</v>
      </c>
      <c r="B261" s="310"/>
      <c r="C261" s="310"/>
      <c r="D261" s="309">
        <f aca="true" t="shared" si="60" ref="D261:K261">D157+D233+D256</f>
        <v>0</v>
      </c>
      <c r="E261" s="309">
        <f t="shared" si="60"/>
        <v>0</v>
      </c>
      <c r="F261" s="309">
        <f t="shared" si="60"/>
        <v>0</v>
      </c>
      <c r="G261" s="309">
        <f t="shared" si="60"/>
        <v>0</v>
      </c>
      <c r="H261" s="309">
        <f t="shared" si="60"/>
        <v>0</v>
      </c>
      <c r="I261" s="309">
        <f t="shared" si="60"/>
        <v>0</v>
      </c>
      <c r="J261" s="309">
        <f t="shared" si="60"/>
        <v>0</v>
      </c>
      <c r="K261" s="309">
        <f t="shared" si="60"/>
        <v>0</v>
      </c>
      <c r="L261" s="307"/>
    </row>
    <row r="262" spans="1:12" s="2" customFormat="1" ht="37.5" customHeight="1">
      <c r="A262" s="452" t="s">
        <v>697</v>
      </c>
      <c r="B262" s="453"/>
      <c r="C262" s="454"/>
      <c r="D262" s="308">
        <f aca="true" t="shared" si="61" ref="D262:K262">D260+D261</f>
        <v>0</v>
      </c>
      <c r="E262" s="308">
        <f t="shared" si="61"/>
        <v>0</v>
      </c>
      <c r="F262" s="308">
        <f t="shared" si="61"/>
        <v>0</v>
      </c>
      <c r="G262" s="308">
        <f t="shared" si="61"/>
        <v>0</v>
      </c>
      <c r="H262" s="308">
        <f t="shared" si="61"/>
        <v>0</v>
      </c>
      <c r="I262" s="308">
        <f t="shared" si="61"/>
        <v>0</v>
      </c>
      <c r="J262" s="308">
        <f t="shared" si="61"/>
        <v>0</v>
      </c>
      <c r="K262" s="308">
        <f t="shared" si="61"/>
        <v>0</v>
      </c>
      <c r="L262" s="307"/>
    </row>
  </sheetData>
  <sheetProtection selectLockedCells="1"/>
  <mergeCells count="34">
    <mergeCell ref="A2:C2"/>
    <mergeCell ref="A3:C3"/>
    <mergeCell ref="A4:C4"/>
    <mergeCell ref="A79:C79"/>
    <mergeCell ref="A62:C62"/>
    <mergeCell ref="A247:C247"/>
    <mergeCell ref="A167:C167"/>
    <mergeCell ref="A176:C176"/>
    <mergeCell ref="A188:C188"/>
    <mergeCell ref="A15:C15"/>
    <mergeCell ref="A231:C231"/>
    <mergeCell ref="A212:C212"/>
    <mergeCell ref="A217:C217"/>
    <mergeCell ref="A227:C227"/>
    <mergeCell ref="A262:C262"/>
    <mergeCell ref="A155:C155"/>
    <mergeCell ref="A242:C242"/>
    <mergeCell ref="A254:C254"/>
    <mergeCell ref="A120:C120"/>
    <mergeCell ref="A106:C106"/>
    <mergeCell ref="A136:C136"/>
    <mergeCell ref="A115:C115"/>
    <mergeCell ref="A200:C200"/>
    <mergeCell ref="A221:C221"/>
    <mergeCell ref="A1:C1"/>
    <mergeCell ref="A151:C151"/>
    <mergeCell ref="A9:C9"/>
    <mergeCell ref="A99:C99"/>
    <mergeCell ref="A34:C34"/>
    <mergeCell ref="A93:C93"/>
    <mergeCell ref="A86:C86"/>
    <mergeCell ref="A42:C42"/>
    <mergeCell ref="A24:C24"/>
    <mergeCell ref="A50:C50"/>
  </mergeCells>
  <printOptions horizontalCentered="1" verticalCentered="1"/>
  <pageMargins left="0.5905511811023623" right="0.1968503937007874" top="0.1968503937007874" bottom="0.2755905511811024" header="0.2362204724409449" footer="0.11811023622047245"/>
  <pageSetup horizontalDpi="600" verticalDpi="600" orientation="portrait" paperSize="9" scale="50" r:id="rId2"/>
  <headerFooter alignWithMargins="0">
    <firstFooter>&amp;C- 19 -</firstFooter>
  </headerFooter>
  <rowBreaks count="2" manualBreakCount="2">
    <brk id="79" max="11" man="1"/>
    <brk id="157" max="11" man="1"/>
  </rowBreaks>
  <drawing r:id="rId1"/>
</worksheet>
</file>

<file path=xl/worksheets/sheet5.xml><?xml version="1.0" encoding="utf-8"?>
<worksheet xmlns="http://schemas.openxmlformats.org/spreadsheetml/2006/main" xmlns:r="http://schemas.openxmlformats.org/officeDocument/2006/relationships">
  <dimension ref="A1:G43"/>
  <sheetViews>
    <sheetView workbookViewId="0" topLeftCell="A10">
      <selection activeCell="A1" sqref="A1"/>
    </sheetView>
  </sheetViews>
  <sheetFormatPr defaultColWidth="9.00390625" defaultRowHeight="13.5"/>
  <cols>
    <col min="1" max="2" width="5.00390625" style="203" customWidth="1"/>
    <col min="3" max="3" width="2.125" style="203" customWidth="1"/>
    <col min="4" max="4" width="28.00390625" style="203" customWidth="1"/>
    <col min="5" max="5" width="15.625" style="203" customWidth="1"/>
    <col min="6" max="6" width="15.125" style="203" customWidth="1"/>
    <col min="7" max="7" width="15.625" style="203" customWidth="1"/>
    <col min="8" max="16384" width="9.00390625" style="203" customWidth="1"/>
  </cols>
  <sheetData>
    <row r="1" s="202" customFormat="1" ht="19.5" customHeight="1">
      <c r="A1" s="201" t="s">
        <v>661</v>
      </c>
    </row>
    <row r="2" s="202" customFormat="1" ht="17.25" customHeight="1">
      <c r="B2" s="231" t="s">
        <v>645</v>
      </c>
    </row>
    <row r="3" s="202" customFormat="1" ht="9.75" customHeight="1">
      <c r="A3" s="231"/>
    </row>
    <row r="4" ht="15.75" customHeight="1">
      <c r="A4" s="233" t="s">
        <v>665</v>
      </c>
    </row>
    <row r="5" ht="15.75" customHeight="1">
      <c r="A5" s="233" t="s">
        <v>660</v>
      </c>
    </row>
    <row r="6" ht="15.75" customHeight="1">
      <c r="A6" s="233"/>
    </row>
    <row r="7" spans="1:7" ht="27.75" customHeight="1">
      <c r="A7" s="465"/>
      <c r="B7" s="465"/>
      <c r="C7" s="234"/>
      <c r="D7" s="234"/>
      <c r="E7" s="235" t="s">
        <v>625</v>
      </c>
      <c r="F7" s="466"/>
      <c r="G7" s="467"/>
    </row>
    <row r="8" spans="1:7" ht="26.25" customHeight="1">
      <c r="A8" s="471" t="s">
        <v>646</v>
      </c>
      <c r="B8" s="472"/>
      <c r="C8" s="471" t="s">
        <v>647</v>
      </c>
      <c r="D8" s="473"/>
      <c r="E8" s="473"/>
      <c r="F8" s="236" t="s">
        <v>662</v>
      </c>
      <c r="G8" s="237" t="s">
        <v>664</v>
      </c>
    </row>
    <row r="9" spans="1:7" ht="15" customHeight="1">
      <c r="A9" s="468" t="s">
        <v>666</v>
      </c>
      <c r="B9" s="468" t="s">
        <v>648</v>
      </c>
      <c r="C9" s="238"/>
      <c r="D9" s="239"/>
      <c r="E9" s="212"/>
      <c r="F9" s="216"/>
      <c r="G9" s="217">
        <f>SUM(F9:F14)</f>
        <v>0</v>
      </c>
    </row>
    <row r="10" spans="1:7" ht="15" customHeight="1">
      <c r="A10" s="469"/>
      <c r="B10" s="469"/>
      <c r="C10" s="240"/>
      <c r="D10" s="213"/>
      <c r="E10" s="241"/>
      <c r="F10" s="218"/>
      <c r="G10" s="230"/>
    </row>
    <row r="11" spans="1:7" ht="15" customHeight="1">
      <c r="A11" s="469"/>
      <c r="B11" s="469"/>
      <c r="C11" s="240"/>
      <c r="D11" s="242"/>
      <c r="E11" s="232"/>
      <c r="F11" s="218"/>
      <c r="G11" s="219"/>
    </row>
    <row r="12" spans="1:7" ht="15" customHeight="1">
      <c r="A12" s="469"/>
      <c r="B12" s="469"/>
      <c r="C12" s="240"/>
      <c r="D12" s="242"/>
      <c r="E12" s="213"/>
      <c r="F12" s="218"/>
      <c r="G12" s="219"/>
    </row>
    <row r="13" spans="1:7" ht="15" customHeight="1">
      <c r="A13" s="469"/>
      <c r="B13" s="469"/>
      <c r="C13" s="240"/>
      <c r="D13" s="242"/>
      <c r="E13" s="213"/>
      <c r="F13" s="218"/>
      <c r="G13" s="219"/>
    </row>
    <row r="14" spans="1:7" ht="15" customHeight="1">
      <c r="A14" s="469"/>
      <c r="B14" s="470"/>
      <c r="C14" s="243"/>
      <c r="D14" s="244"/>
      <c r="E14" s="214"/>
      <c r="F14" s="220"/>
      <c r="G14" s="221"/>
    </row>
    <row r="15" spans="1:7" ht="15" customHeight="1">
      <c r="A15" s="469"/>
      <c r="B15" s="468" t="s">
        <v>649</v>
      </c>
      <c r="C15" s="238"/>
      <c r="D15" s="239"/>
      <c r="E15" s="212"/>
      <c r="F15" s="216"/>
      <c r="G15" s="217">
        <f>SUM(F15:F24)</f>
        <v>0</v>
      </c>
    </row>
    <row r="16" spans="1:7" ht="15" customHeight="1">
      <c r="A16" s="469"/>
      <c r="B16" s="469"/>
      <c r="C16" s="240"/>
      <c r="D16" s="245"/>
      <c r="E16" s="213"/>
      <c r="F16" s="218"/>
      <c r="G16" s="230"/>
    </row>
    <row r="17" spans="1:7" ht="15" customHeight="1">
      <c r="A17" s="469"/>
      <c r="B17" s="469"/>
      <c r="C17" s="246"/>
      <c r="D17" s="242"/>
      <c r="E17" s="213"/>
      <c r="F17" s="218"/>
      <c r="G17" s="219"/>
    </row>
    <row r="18" spans="1:7" ht="15" customHeight="1">
      <c r="A18" s="469"/>
      <c r="B18" s="469"/>
      <c r="C18" s="246"/>
      <c r="D18" s="242"/>
      <c r="E18" s="213"/>
      <c r="F18" s="218"/>
      <c r="G18" s="219"/>
    </row>
    <row r="19" spans="1:7" ht="15" customHeight="1">
      <c r="A19" s="469"/>
      <c r="B19" s="469"/>
      <c r="C19" s="246"/>
      <c r="D19" s="242"/>
      <c r="E19" s="213"/>
      <c r="F19" s="218"/>
      <c r="G19" s="219"/>
    </row>
    <row r="20" spans="1:7" ht="15" customHeight="1">
      <c r="A20" s="469"/>
      <c r="B20" s="469"/>
      <c r="C20" s="240"/>
      <c r="D20" s="245"/>
      <c r="E20" s="213"/>
      <c r="F20" s="218"/>
      <c r="G20" s="219"/>
    </row>
    <row r="21" spans="1:7" ht="15" customHeight="1">
      <c r="A21" s="469"/>
      <c r="B21" s="469"/>
      <c r="C21" s="246"/>
      <c r="D21" s="242"/>
      <c r="E21" s="213"/>
      <c r="F21" s="218"/>
      <c r="G21" s="219"/>
    </row>
    <row r="22" spans="1:7" ht="15" customHeight="1">
      <c r="A22" s="469"/>
      <c r="B22" s="469"/>
      <c r="C22" s="246"/>
      <c r="D22" s="242"/>
      <c r="E22" s="213"/>
      <c r="F22" s="218"/>
      <c r="G22" s="219"/>
    </row>
    <row r="23" spans="1:7" ht="15" customHeight="1">
      <c r="A23" s="469"/>
      <c r="B23" s="469"/>
      <c r="C23" s="240"/>
      <c r="D23" s="242"/>
      <c r="E23" s="213"/>
      <c r="F23" s="218"/>
      <c r="G23" s="219"/>
    </row>
    <row r="24" spans="1:7" ht="15" customHeight="1">
      <c r="A24" s="469"/>
      <c r="B24" s="470"/>
      <c r="C24" s="247"/>
      <c r="D24" s="244"/>
      <c r="E24" s="214"/>
      <c r="F24" s="220"/>
      <c r="G24" s="221"/>
    </row>
    <row r="25" spans="1:7" ht="15" customHeight="1">
      <c r="A25" s="469"/>
      <c r="B25" s="468" t="s">
        <v>667</v>
      </c>
      <c r="C25" s="242"/>
      <c r="D25" s="242"/>
      <c r="E25" s="213"/>
      <c r="F25" s="223"/>
      <c r="G25" s="219">
        <f>SUM(F25:F39)</f>
        <v>0</v>
      </c>
    </row>
    <row r="26" spans="1:7" ht="15" customHeight="1">
      <c r="A26" s="469"/>
      <c r="B26" s="469"/>
      <c r="C26" s="240"/>
      <c r="D26" s="242"/>
      <c r="E26" s="213"/>
      <c r="F26" s="218"/>
      <c r="G26" s="230"/>
    </row>
    <row r="27" spans="1:7" ht="15" customHeight="1">
      <c r="A27" s="469"/>
      <c r="B27" s="469"/>
      <c r="C27" s="242"/>
      <c r="D27" s="242"/>
      <c r="E27" s="213"/>
      <c r="F27" s="218"/>
      <c r="G27" s="219"/>
    </row>
    <row r="28" spans="1:7" ht="15" customHeight="1">
      <c r="A28" s="469"/>
      <c r="B28" s="469"/>
      <c r="C28" s="242"/>
      <c r="D28" s="242"/>
      <c r="E28" s="213"/>
      <c r="F28" s="218"/>
      <c r="G28" s="219"/>
    </row>
    <row r="29" spans="1:7" ht="15" customHeight="1">
      <c r="A29" s="469"/>
      <c r="B29" s="469"/>
      <c r="C29" s="242"/>
      <c r="D29" s="242"/>
      <c r="E29" s="213"/>
      <c r="F29" s="218"/>
      <c r="G29" s="219"/>
    </row>
    <row r="30" spans="1:7" ht="15" customHeight="1">
      <c r="A30" s="469"/>
      <c r="B30" s="469"/>
      <c r="C30" s="242"/>
      <c r="D30" s="242"/>
      <c r="E30" s="213"/>
      <c r="F30" s="218"/>
      <c r="G30" s="219"/>
    </row>
    <row r="31" spans="1:7" ht="15" customHeight="1">
      <c r="A31" s="469"/>
      <c r="B31" s="469"/>
      <c r="C31" s="242"/>
      <c r="D31" s="242"/>
      <c r="E31" s="213"/>
      <c r="F31" s="218"/>
      <c r="G31" s="219"/>
    </row>
    <row r="32" spans="1:7" ht="15" customHeight="1">
      <c r="A32" s="469"/>
      <c r="B32" s="469"/>
      <c r="C32" s="240"/>
      <c r="D32" s="242"/>
      <c r="E32" s="213"/>
      <c r="F32" s="218"/>
      <c r="G32" s="222"/>
    </row>
    <row r="33" spans="1:7" ht="15" customHeight="1">
      <c r="A33" s="469"/>
      <c r="B33" s="469"/>
      <c r="C33" s="240"/>
      <c r="D33" s="248"/>
      <c r="E33" s="215"/>
      <c r="F33" s="224"/>
      <c r="G33" s="219"/>
    </row>
    <row r="34" spans="1:7" ht="15" customHeight="1">
      <c r="A34" s="469"/>
      <c r="B34" s="469"/>
      <c r="C34" s="248"/>
      <c r="D34" s="242"/>
      <c r="E34" s="213"/>
      <c r="F34" s="218"/>
      <c r="G34" s="225"/>
    </row>
    <row r="35" spans="1:7" ht="15" customHeight="1">
      <c r="A35" s="469"/>
      <c r="B35" s="469"/>
      <c r="C35" s="240"/>
      <c r="D35" s="248"/>
      <c r="E35" s="215"/>
      <c r="F35" s="224"/>
      <c r="G35" s="226"/>
    </row>
    <row r="36" spans="1:7" ht="15" customHeight="1">
      <c r="A36" s="469"/>
      <c r="B36" s="469"/>
      <c r="C36" s="248"/>
      <c r="D36" s="242"/>
      <c r="E36" s="215"/>
      <c r="F36" s="224"/>
      <c r="G36" s="219"/>
    </row>
    <row r="37" spans="1:7" ht="15" customHeight="1">
      <c r="A37" s="469"/>
      <c r="B37" s="469"/>
      <c r="C37" s="240"/>
      <c r="D37" s="248"/>
      <c r="E37" s="215"/>
      <c r="F37" s="224"/>
      <c r="G37" s="219"/>
    </row>
    <row r="38" spans="1:7" ht="15" customHeight="1">
      <c r="A38" s="469"/>
      <c r="B38" s="469"/>
      <c r="C38" s="248"/>
      <c r="D38" s="242"/>
      <c r="E38" s="215"/>
      <c r="F38" s="224"/>
      <c r="G38" s="227"/>
    </row>
    <row r="39" spans="1:7" ht="15" customHeight="1">
      <c r="A39" s="469"/>
      <c r="B39" s="469"/>
      <c r="C39" s="248"/>
      <c r="D39" s="248"/>
      <c r="E39" s="215"/>
      <c r="F39" s="224"/>
      <c r="G39" s="228"/>
    </row>
    <row r="40" spans="1:7" ht="33" customHeight="1">
      <c r="A40" s="470"/>
      <c r="B40" s="471" t="s">
        <v>656</v>
      </c>
      <c r="C40" s="473"/>
      <c r="D40" s="473"/>
      <c r="E40" s="473"/>
      <c r="F40" s="472"/>
      <c r="G40" s="229">
        <f>SUM(G9,G15,G25)</f>
        <v>0</v>
      </c>
    </row>
    <row r="41" spans="1:7" ht="33" customHeight="1">
      <c r="A41" s="462" t="s">
        <v>657</v>
      </c>
      <c r="B41" s="463"/>
      <c r="C41" s="463"/>
      <c r="D41" s="463"/>
      <c r="E41" s="463"/>
      <c r="F41" s="464"/>
      <c r="G41" s="229">
        <f>'予算詳細（劇映画）'!K404</f>
        <v>0</v>
      </c>
    </row>
    <row r="42" spans="1:7" ht="33" customHeight="1">
      <c r="A42" s="462" t="s">
        <v>658</v>
      </c>
      <c r="B42" s="463"/>
      <c r="C42" s="463"/>
      <c r="D42" s="463"/>
      <c r="E42" s="463"/>
      <c r="F42" s="464"/>
      <c r="G42" s="229">
        <f>ROUND((G41-G40)*10/110,0)</f>
        <v>0</v>
      </c>
    </row>
    <row r="43" spans="1:7" ht="33" customHeight="1">
      <c r="A43" s="462" t="s">
        <v>659</v>
      </c>
      <c r="B43" s="463"/>
      <c r="C43" s="463"/>
      <c r="D43" s="463"/>
      <c r="E43" s="463"/>
      <c r="F43" s="464"/>
      <c r="G43" s="229">
        <f>G41-G42</f>
        <v>0</v>
      </c>
    </row>
  </sheetData>
  <sheetProtection/>
  <mergeCells count="12">
    <mergeCell ref="A41:F41"/>
    <mergeCell ref="A42:F42"/>
    <mergeCell ref="A43:F43"/>
    <mergeCell ref="A7:B7"/>
    <mergeCell ref="F7:G7"/>
    <mergeCell ref="A9:A40"/>
    <mergeCell ref="B9:B14"/>
    <mergeCell ref="B15:B24"/>
    <mergeCell ref="B25:B39"/>
    <mergeCell ref="A8:B8"/>
    <mergeCell ref="C8:E8"/>
    <mergeCell ref="B40:F40"/>
  </mergeCells>
  <printOptions/>
  <pageMargins left="0.7" right="0.7" top="0.75" bottom="0.75" header="0.3" footer="0.3"/>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H76"/>
  <sheetViews>
    <sheetView workbookViewId="0" topLeftCell="A1">
      <selection activeCell="A1" sqref="A1"/>
    </sheetView>
  </sheetViews>
  <sheetFormatPr defaultColWidth="9.00390625" defaultRowHeight="13.5"/>
  <cols>
    <col min="1" max="1" width="6.625" style="195" customWidth="1"/>
    <col min="2" max="2" width="4.50390625" style="196" bestFit="1" customWidth="1"/>
    <col min="3" max="3" width="33.875" style="157" customWidth="1"/>
    <col min="4" max="4" width="14.25390625" style="158" customWidth="1"/>
    <col min="5" max="5" width="17.00390625" style="159" customWidth="1"/>
    <col min="6" max="6" width="15.25390625" style="197" customWidth="1"/>
    <col min="7" max="16384" width="9.00390625" style="196" customWidth="1"/>
  </cols>
  <sheetData>
    <row r="1" spans="1:6" s="154" customFormat="1" ht="17.25" customHeight="1">
      <c r="A1" s="261" t="s">
        <v>624</v>
      </c>
      <c r="B1" s="156"/>
      <c r="C1" s="157"/>
      <c r="D1" s="158"/>
      <c r="E1" s="159"/>
      <c r="F1" s="160"/>
    </row>
    <row r="2" spans="1:6" s="154" customFormat="1" ht="7.5" customHeight="1">
      <c r="A2" s="155"/>
      <c r="B2" s="156"/>
      <c r="C2" s="157"/>
      <c r="D2" s="158"/>
      <c r="E2" s="159"/>
      <c r="F2" s="160"/>
    </row>
    <row r="3" spans="1:6" s="161" customFormat="1" ht="18" customHeight="1">
      <c r="A3" s="162"/>
      <c r="C3" s="163" t="s">
        <v>625</v>
      </c>
      <c r="D3" s="474"/>
      <c r="E3" s="474"/>
      <c r="F3" s="164"/>
    </row>
    <row r="4" spans="1:6" s="161" customFormat="1" ht="22.5" customHeight="1">
      <c r="A4" s="165" t="s">
        <v>626</v>
      </c>
      <c r="B4" s="165" t="s">
        <v>627</v>
      </c>
      <c r="C4" s="166" t="s">
        <v>628</v>
      </c>
      <c r="D4" s="262" t="s">
        <v>662</v>
      </c>
      <c r="E4" s="263" t="s">
        <v>663</v>
      </c>
      <c r="F4" s="164"/>
    </row>
    <row r="5" spans="1:6" s="154" customFormat="1" ht="13.5" customHeight="1">
      <c r="A5" s="475" t="s">
        <v>629</v>
      </c>
      <c r="B5" s="475" t="s">
        <v>630</v>
      </c>
      <c r="C5" s="167" t="s">
        <v>631</v>
      </c>
      <c r="D5" s="168"/>
      <c r="E5" s="169"/>
      <c r="F5" s="160"/>
    </row>
    <row r="6" spans="1:8" s="154" customFormat="1" ht="13.5" customHeight="1">
      <c r="A6" s="476"/>
      <c r="B6" s="476"/>
      <c r="C6" s="170"/>
      <c r="D6" s="171"/>
      <c r="E6" s="172">
        <f>SUM(D5:D9)</f>
        <v>0</v>
      </c>
      <c r="F6" s="160"/>
      <c r="H6" s="171"/>
    </row>
    <row r="7" spans="1:8" s="154" customFormat="1" ht="13.5" customHeight="1">
      <c r="A7" s="476"/>
      <c r="B7" s="476"/>
      <c r="C7" s="174"/>
      <c r="D7" s="171"/>
      <c r="E7" s="175"/>
      <c r="F7" s="160"/>
      <c r="H7" s="171"/>
    </row>
    <row r="8" spans="1:8" s="154" customFormat="1" ht="13.5" customHeight="1">
      <c r="A8" s="476"/>
      <c r="B8" s="476"/>
      <c r="C8" s="174"/>
      <c r="D8" s="171"/>
      <c r="E8" s="173"/>
      <c r="F8" s="160"/>
      <c r="H8" s="171"/>
    </row>
    <row r="9" spans="1:8" s="154" customFormat="1" ht="13.5" customHeight="1">
      <c r="A9" s="476"/>
      <c r="B9" s="476"/>
      <c r="C9" s="174"/>
      <c r="D9" s="171"/>
      <c r="E9" s="176"/>
      <c r="F9" s="160"/>
      <c r="H9" s="171"/>
    </row>
    <row r="10" spans="1:8" s="154" customFormat="1" ht="13.5" customHeight="1">
      <c r="A10" s="476"/>
      <c r="B10" s="475" t="s">
        <v>632</v>
      </c>
      <c r="C10" s="177"/>
      <c r="D10" s="168"/>
      <c r="E10" s="178"/>
      <c r="F10" s="160"/>
      <c r="H10" s="171"/>
    </row>
    <row r="11" spans="1:8" s="154" customFormat="1" ht="13.5" customHeight="1">
      <c r="A11" s="476"/>
      <c r="B11" s="476"/>
      <c r="C11" s="174"/>
      <c r="D11" s="171"/>
      <c r="E11" s="172">
        <f>SUM(D10:D16)</f>
        <v>0</v>
      </c>
      <c r="H11" s="171"/>
    </row>
    <row r="12" spans="1:8" s="154" customFormat="1" ht="13.5" customHeight="1">
      <c r="A12" s="476"/>
      <c r="B12" s="476"/>
      <c r="C12" s="170"/>
      <c r="D12" s="171"/>
      <c r="E12" s="173"/>
      <c r="F12" s="160"/>
      <c r="H12" s="171"/>
    </row>
    <row r="13" spans="1:8" s="154" customFormat="1" ht="13.5" customHeight="1">
      <c r="A13" s="476"/>
      <c r="B13" s="476"/>
      <c r="C13" s="170"/>
      <c r="D13" s="171"/>
      <c r="E13" s="173"/>
      <c r="F13" s="160"/>
      <c r="H13" s="171"/>
    </row>
    <row r="14" spans="1:8" s="154" customFormat="1" ht="13.5" customHeight="1">
      <c r="A14" s="476"/>
      <c r="B14" s="476"/>
      <c r="C14" s="170"/>
      <c r="D14" s="171"/>
      <c r="E14" s="173"/>
      <c r="F14" s="160"/>
      <c r="H14" s="171"/>
    </row>
    <row r="15" spans="1:8" s="154" customFormat="1" ht="13.5" customHeight="1">
      <c r="A15" s="476"/>
      <c r="B15" s="476"/>
      <c r="C15" s="170"/>
      <c r="D15" s="171"/>
      <c r="E15" s="173"/>
      <c r="F15" s="160"/>
      <c r="H15" s="171"/>
    </row>
    <row r="16" spans="1:8" s="154" customFormat="1" ht="13.5" customHeight="1">
      <c r="A16" s="476"/>
      <c r="B16" s="476"/>
      <c r="C16" s="170"/>
      <c r="D16" s="171"/>
      <c r="E16" s="176"/>
      <c r="F16" s="160"/>
      <c r="H16" s="171"/>
    </row>
    <row r="17" spans="1:7" s="154" customFormat="1" ht="13.5" customHeight="1">
      <c r="A17" s="477" t="s">
        <v>633</v>
      </c>
      <c r="B17" s="478"/>
      <c r="C17" s="478"/>
      <c r="D17" s="479"/>
      <c r="E17" s="483">
        <f>SUM(E6,E11)</f>
        <v>0</v>
      </c>
      <c r="F17" s="160"/>
      <c r="G17" s="171"/>
    </row>
    <row r="18" spans="1:7" s="154" customFormat="1" ht="13.5" customHeight="1">
      <c r="A18" s="480"/>
      <c r="B18" s="481"/>
      <c r="C18" s="481"/>
      <c r="D18" s="482"/>
      <c r="E18" s="484"/>
      <c r="F18" s="160"/>
      <c r="G18" s="171"/>
    </row>
    <row r="19" spans="1:6" s="154" customFormat="1" ht="13.5" customHeight="1">
      <c r="A19" s="485" t="s">
        <v>634</v>
      </c>
      <c r="B19" s="475" t="s">
        <v>630</v>
      </c>
      <c r="C19" s="167" t="s">
        <v>631</v>
      </c>
      <c r="D19" s="168"/>
      <c r="E19" s="179"/>
      <c r="F19" s="160"/>
    </row>
    <row r="20" spans="1:8" s="154" customFormat="1" ht="13.5" customHeight="1">
      <c r="A20" s="476"/>
      <c r="B20" s="476"/>
      <c r="C20" s="170"/>
      <c r="D20" s="171"/>
      <c r="E20" s="172">
        <f>SUM(D19:D23)</f>
        <v>0</v>
      </c>
      <c r="F20" s="160"/>
      <c r="H20" s="171"/>
    </row>
    <row r="21" spans="1:8" s="154" customFormat="1" ht="13.5" customHeight="1">
      <c r="A21" s="476"/>
      <c r="B21" s="476"/>
      <c r="C21" s="174"/>
      <c r="D21" s="171"/>
      <c r="E21" s="175"/>
      <c r="F21" s="160"/>
      <c r="H21" s="171"/>
    </row>
    <row r="22" spans="1:8" s="154" customFormat="1" ht="13.5" customHeight="1">
      <c r="A22" s="476"/>
      <c r="B22" s="476"/>
      <c r="C22" s="174"/>
      <c r="D22" s="171"/>
      <c r="E22" s="173"/>
      <c r="F22" s="160"/>
      <c r="H22" s="171"/>
    </row>
    <row r="23" spans="1:8" s="154" customFormat="1" ht="13.5" customHeight="1">
      <c r="A23" s="476"/>
      <c r="B23" s="476"/>
      <c r="C23" s="174"/>
      <c r="D23" s="171"/>
      <c r="E23" s="176"/>
      <c r="F23" s="160"/>
      <c r="H23" s="171"/>
    </row>
    <row r="24" spans="1:8" s="154" customFormat="1" ht="13.5" customHeight="1">
      <c r="A24" s="476"/>
      <c r="B24" s="475" t="s">
        <v>632</v>
      </c>
      <c r="C24" s="177"/>
      <c r="D24" s="168"/>
      <c r="E24" s="169"/>
      <c r="F24" s="160"/>
      <c r="H24" s="171"/>
    </row>
    <row r="25" spans="1:8" s="154" customFormat="1" ht="13.5" customHeight="1">
      <c r="A25" s="476"/>
      <c r="B25" s="476"/>
      <c r="C25" s="170"/>
      <c r="D25" s="171"/>
      <c r="E25" s="172">
        <f>SUM(D24:D30)</f>
        <v>0</v>
      </c>
      <c r="F25" s="160"/>
      <c r="H25" s="171"/>
    </row>
    <row r="26" spans="1:8" s="154" customFormat="1" ht="13.5" customHeight="1">
      <c r="A26" s="476"/>
      <c r="B26" s="476"/>
      <c r="C26" s="170"/>
      <c r="D26" s="171"/>
      <c r="E26" s="173"/>
      <c r="F26" s="160"/>
      <c r="H26" s="171"/>
    </row>
    <row r="27" spans="1:8" s="154" customFormat="1" ht="13.5" customHeight="1">
      <c r="A27" s="476"/>
      <c r="B27" s="476"/>
      <c r="C27" s="170"/>
      <c r="D27" s="171"/>
      <c r="E27" s="173"/>
      <c r="F27" s="160"/>
      <c r="H27" s="171"/>
    </row>
    <row r="28" spans="1:8" s="154" customFormat="1" ht="13.5" customHeight="1">
      <c r="A28" s="476"/>
      <c r="B28" s="476"/>
      <c r="C28" s="170"/>
      <c r="D28" s="171"/>
      <c r="E28" s="173"/>
      <c r="F28" s="160"/>
      <c r="H28" s="171"/>
    </row>
    <row r="29" spans="1:8" s="154" customFormat="1" ht="13.5" customHeight="1">
      <c r="A29" s="476"/>
      <c r="B29" s="476"/>
      <c r="C29" s="170"/>
      <c r="D29" s="171"/>
      <c r="E29" s="173"/>
      <c r="H29" s="171"/>
    </row>
    <row r="30" spans="1:8" s="154" customFormat="1" ht="13.5" customHeight="1">
      <c r="A30" s="476"/>
      <c r="B30" s="476"/>
      <c r="C30" s="170"/>
      <c r="D30" s="171"/>
      <c r="E30" s="173"/>
      <c r="H30" s="171"/>
    </row>
    <row r="31" spans="1:7" s="154" customFormat="1" ht="13.5" customHeight="1">
      <c r="A31" s="477" t="s">
        <v>633</v>
      </c>
      <c r="B31" s="478"/>
      <c r="C31" s="478"/>
      <c r="D31" s="479"/>
      <c r="E31" s="483">
        <f>SUM(E20,E25)</f>
        <v>0</v>
      </c>
      <c r="F31" s="160"/>
      <c r="G31" s="171"/>
    </row>
    <row r="32" spans="1:7" s="154" customFormat="1" ht="13.5" customHeight="1">
      <c r="A32" s="480"/>
      <c r="B32" s="481"/>
      <c r="C32" s="481"/>
      <c r="D32" s="482"/>
      <c r="E32" s="484"/>
      <c r="F32" s="160"/>
      <c r="G32" s="171"/>
    </row>
    <row r="33" spans="1:6" s="154" customFormat="1" ht="13.5" customHeight="1">
      <c r="A33" s="485" t="s">
        <v>635</v>
      </c>
      <c r="B33" s="475" t="s">
        <v>630</v>
      </c>
      <c r="C33" s="167" t="s">
        <v>631</v>
      </c>
      <c r="D33" s="168"/>
      <c r="E33" s="169"/>
      <c r="F33" s="160"/>
    </row>
    <row r="34" spans="1:8" s="154" customFormat="1" ht="13.5" customHeight="1">
      <c r="A34" s="489"/>
      <c r="B34" s="476"/>
      <c r="C34" s="170"/>
      <c r="D34" s="171"/>
      <c r="E34" s="172">
        <f>SUM(D33:D37)</f>
        <v>0</v>
      </c>
      <c r="F34" s="160"/>
      <c r="H34" s="171"/>
    </row>
    <row r="35" spans="1:8" s="154" customFormat="1" ht="13.5" customHeight="1">
      <c r="A35" s="489"/>
      <c r="B35" s="476"/>
      <c r="C35" s="174"/>
      <c r="D35" s="171"/>
      <c r="E35" s="175"/>
      <c r="F35" s="160"/>
      <c r="H35" s="171"/>
    </row>
    <row r="36" spans="1:8" s="154" customFormat="1" ht="13.5" customHeight="1">
      <c r="A36" s="489"/>
      <c r="B36" s="476"/>
      <c r="C36" s="174"/>
      <c r="D36" s="171"/>
      <c r="E36" s="173"/>
      <c r="F36" s="160"/>
      <c r="H36" s="171"/>
    </row>
    <row r="37" spans="1:8" s="154" customFormat="1" ht="13.5" customHeight="1">
      <c r="A37" s="489"/>
      <c r="B37" s="488"/>
      <c r="C37" s="174"/>
      <c r="D37" s="171"/>
      <c r="E37" s="176"/>
      <c r="F37" s="160"/>
      <c r="H37" s="171"/>
    </row>
    <row r="38" spans="1:8" s="154" customFormat="1" ht="13.5" customHeight="1">
      <c r="A38" s="489"/>
      <c r="B38" s="475" t="s">
        <v>632</v>
      </c>
      <c r="C38" s="177"/>
      <c r="D38" s="180"/>
      <c r="E38" s="169"/>
      <c r="F38" s="160"/>
      <c r="H38" s="171"/>
    </row>
    <row r="39" spans="1:8" s="154" customFormat="1" ht="13.5" customHeight="1">
      <c r="A39" s="489"/>
      <c r="B39" s="476"/>
      <c r="C39" s="170"/>
      <c r="D39" s="171"/>
      <c r="E39" s="172">
        <f>SUM(D38:D44)</f>
        <v>0</v>
      </c>
      <c r="F39" s="160"/>
      <c r="H39" s="171"/>
    </row>
    <row r="40" spans="1:8" s="154" customFormat="1" ht="13.5" customHeight="1">
      <c r="A40" s="489"/>
      <c r="B40" s="476"/>
      <c r="C40" s="170"/>
      <c r="D40" s="171"/>
      <c r="E40" s="173"/>
      <c r="F40" s="160"/>
      <c r="H40" s="171"/>
    </row>
    <row r="41" spans="1:8" s="154" customFormat="1" ht="13.5" customHeight="1">
      <c r="A41" s="489"/>
      <c r="B41" s="476"/>
      <c r="C41" s="170"/>
      <c r="D41" s="171"/>
      <c r="E41" s="173"/>
      <c r="F41" s="160"/>
      <c r="H41" s="171"/>
    </row>
    <row r="42" spans="1:8" s="154" customFormat="1" ht="13.5" customHeight="1">
      <c r="A42" s="489"/>
      <c r="B42" s="476"/>
      <c r="C42" s="170"/>
      <c r="D42" s="171"/>
      <c r="E42" s="173"/>
      <c r="F42" s="160"/>
      <c r="H42" s="171"/>
    </row>
    <row r="43" spans="1:8" s="154" customFormat="1" ht="13.5" customHeight="1">
      <c r="A43" s="489"/>
      <c r="B43" s="476"/>
      <c r="C43" s="170"/>
      <c r="D43" s="171"/>
      <c r="E43" s="181"/>
      <c r="F43" s="182"/>
      <c r="H43" s="171"/>
    </row>
    <row r="44" spans="1:8" s="154" customFormat="1" ht="13.5" customHeight="1">
      <c r="A44" s="490"/>
      <c r="B44" s="488"/>
      <c r="C44" s="170"/>
      <c r="D44" s="171"/>
      <c r="E44" s="176"/>
      <c r="F44" s="160"/>
      <c r="H44" s="171"/>
    </row>
    <row r="45" spans="1:8" s="154" customFormat="1" ht="13.5" customHeight="1">
      <c r="A45" s="477" t="s">
        <v>633</v>
      </c>
      <c r="B45" s="478"/>
      <c r="C45" s="478"/>
      <c r="D45" s="479"/>
      <c r="E45" s="483">
        <f>SUM(E34,E39)</f>
        <v>0</v>
      </c>
      <c r="F45" s="160"/>
      <c r="H45" s="171"/>
    </row>
    <row r="46" spans="1:8" s="154" customFormat="1" ht="13.5" customHeight="1">
      <c r="A46" s="480"/>
      <c r="B46" s="481"/>
      <c r="C46" s="481"/>
      <c r="D46" s="482"/>
      <c r="E46" s="484"/>
      <c r="F46" s="160"/>
      <c r="H46" s="171"/>
    </row>
    <row r="47" spans="1:8" s="154" customFormat="1" ht="13.5" customHeight="1">
      <c r="A47" s="485" t="s">
        <v>636</v>
      </c>
      <c r="B47" s="475" t="s">
        <v>637</v>
      </c>
      <c r="C47" s="167"/>
      <c r="D47" s="180"/>
      <c r="E47" s="169"/>
      <c r="F47" s="160"/>
      <c r="H47" s="171"/>
    </row>
    <row r="48" spans="1:8" s="154" customFormat="1" ht="13.5" customHeight="1">
      <c r="A48" s="476"/>
      <c r="B48" s="476"/>
      <c r="C48" s="170"/>
      <c r="D48" s="171"/>
      <c r="E48" s="172">
        <f>SUM(D47:D51)</f>
        <v>0</v>
      </c>
      <c r="F48" s="160"/>
      <c r="H48" s="171"/>
    </row>
    <row r="49" spans="1:7" s="154" customFormat="1" ht="13.5" customHeight="1">
      <c r="A49" s="476"/>
      <c r="B49" s="476"/>
      <c r="C49" s="170"/>
      <c r="D49" s="171"/>
      <c r="E49" s="173"/>
      <c r="F49" s="160"/>
      <c r="G49" s="171"/>
    </row>
    <row r="50" spans="1:7" s="154" customFormat="1" ht="13.5" customHeight="1">
      <c r="A50" s="476"/>
      <c r="B50" s="476"/>
      <c r="C50" s="170"/>
      <c r="D50" s="171"/>
      <c r="E50" s="173"/>
      <c r="F50" s="160"/>
      <c r="G50" s="171"/>
    </row>
    <row r="51" spans="1:7" s="154" customFormat="1" ht="13.5" customHeight="1">
      <c r="A51" s="476"/>
      <c r="B51" s="488"/>
      <c r="C51" s="174"/>
      <c r="D51" s="183"/>
      <c r="E51" s="184"/>
      <c r="F51" s="160"/>
      <c r="G51" s="171"/>
    </row>
    <row r="52" spans="1:7" s="154" customFormat="1" ht="13.5" customHeight="1">
      <c r="A52" s="476"/>
      <c r="B52" s="475" t="s">
        <v>638</v>
      </c>
      <c r="C52" s="177"/>
      <c r="D52" s="180"/>
      <c r="E52" s="185"/>
      <c r="F52" s="160"/>
      <c r="G52" s="171"/>
    </row>
    <row r="53" spans="1:7" s="154" customFormat="1" ht="13.5" customHeight="1">
      <c r="A53" s="476"/>
      <c r="B53" s="476"/>
      <c r="C53" s="170"/>
      <c r="D53" s="171"/>
      <c r="E53" s="172">
        <f>SUM(D52:D58)</f>
        <v>0</v>
      </c>
      <c r="F53" s="160"/>
      <c r="G53" s="171"/>
    </row>
    <row r="54" spans="1:7" s="154" customFormat="1" ht="13.5" customHeight="1">
      <c r="A54" s="476"/>
      <c r="B54" s="476"/>
      <c r="C54" s="170"/>
      <c r="D54" s="171"/>
      <c r="E54" s="175"/>
      <c r="F54" s="160"/>
      <c r="G54" s="171"/>
    </row>
    <row r="55" spans="1:7" s="154" customFormat="1" ht="13.5" customHeight="1">
      <c r="A55" s="476"/>
      <c r="B55" s="476"/>
      <c r="C55" s="170"/>
      <c r="D55" s="171"/>
      <c r="E55" s="175"/>
      <c r="F55" s="160"/>
      <c r="G55" s="171"/>
    </row>
    <row r="56" spans="1:7" s="154" customFormat="1" ht="13.5" customHeight="1">
      <c r="A56" s="476"/>
      <c r="B56" s="476"/>
      <c r="C56" s="170"/>
      <c r="D56" s="171"/>
      <c r="E56" s="175"/>
      <c r="F56" s="186"/>
      <c r="G56" s="187"/>
    </row>
    <row r="57" spans="1:7" s="154" customFormat="1" ht="13.5" customHeight="1">
      <c r="A57" s="476"/>
      <c r="B57" s="476"/>
      <c r="C57" s="174"/>
      <c r="D57" s="183"/>
      <c r="E57" s="175"/>
      <c r="F57" s="186"/>
      <c r="G57" s="187"/>
    </row>
    <row r="58" spans="1:6" s="154" customFormat="1" ht="13.5" customHeight="1">
      <c r="A58" s="488"/>
      <c r="B58" s="488"/>
      <c r="C58" s="188"/>
      <c r="D58" s="189"/>
      <c r="E58" s="190"/>
      <c r="F58" s="160"/>
    </row>
    <row r="59" spans="1:6" s="154" customFormat="1" ht="13.5" customHeight="1">
      <c r="A59" s="477" t="s">
        <v>633</v>
      </c>
      <c r="B59" s="478"/>
      <c r="C59" s="478"/>
      <c r="D59" s="479"/>
      <c r="E59" s="483">
        <f>SUM(E48,E53)</f>
        <v>0</v>
      </c>
      <c r="F59" s="160"/>
    </row>
    <row r="60" spans="1:6" s="154" customFormat="1" ht="13.5" customHeight="1" thickBot="1">
      <c r="A60" s="480"/>
      <c r="B60" s="481"/>
      <c r="C60" s="481"/>
      <c r="D60" s="482"/>
      <c r="E60" s="484"/>
      <c r="F60" s="160"/>
    </row>
    <row r="61" spans="1:6" s="154" customFormat="1" ht="13.5" customHeight="1">
      <c r="A61" s="477" t="s">
        <v>302</v>
      </c>
      <c r="B61" s="478"/>
      <c r="C61" s="478"/>
      <c r="D61" s="478"/>
      <c r="E61" s="486">
        <f>SUM(E17,E31,E45,E59)</f>
        <v>0</v>
      </c>
      <c r="F61" s="191"/>
    </row>
    <row r="62" spans="1:5" s="161" customFormat="1" ht="13.5" customHeight="1" thickBot="1">
      <c r="A62" s="480"/>
      <c r="B62" s="481"/>
      <c r="C62" s="481"/>
      <c r="D62" s="481"/>
      <c r="E62" s="487"/>
    </row>
    <row r="63" spans="1:6" s="154" customFormat="1" ht="12.75" customHeight="1">
      <c r="A63" s="192"/>
      <c r="B63" s="191"/>
      <c r="C63" s="191"/>
      <c r="D63" s="191"/>
      <c r="E63" s="191"/>
      <c r="F63" s="160"/>
    </row>
    <row r="64" spans="1:6" s="154" customFormat="1" ht="12.75" customHeight="1">
      <c r="A64" s="193"/>
      <c r="B64" s="194"/>
      <c r="C64" s="194"/>
      <c r="D64" s="161"/>
      <c r="E64" s="161"/>
      <c r="F64" s="160"/>
    </row>
    <row r="65" spans="1:6" s="154" customFormat="1" ht="12.75" customHeight="1">
      <c r="A65" s="195"/>
      <c r="B65" s="196"/>
      <c r="C65" s="157"/>
      <c r="D65" s="158"/>
      <c r="E65" s="159"/>
      <c r="F65" s="160"/>
    </row>
    <row r="66" spans="1:6" s="154" customFormat="1" ht="12.75" customHeight="1">
      <c r="A66" s="195"/>
      <c r="B66" s="196"/>
      <c r="C66" s="157"/>
      <c r="D66" s="158"/>
      <c r="E66" s="159"/>
      <c r="F66" s="160"/>
    </row>
    <row r="67" spans="1:8" s="154" customFormat="1" ht="12.75" customHeight="1">
      <c r="A67" s="195"/>
      <c r="B67" s="196"/>
      <c r="C67" s="157"/>
      <c r="D67" s="158"/>
      <c r="E67" s="159"/>
      <c r="F67" s="197"/>
      <c r="H67" s="196"/>
    </row>
    <row r="68" spans="1:8" s="154" customFormat="1" ht="12.75" customHeight="1">
      <c r="A68" s="195"/>
      <c r="B68" s="196"/>
      <c r="C68" s="157"/>
      <c r="D68" s="158"/>
      <c r="E68" s="159"/>
      <c r="F68" s="197"/>
      <c r="H68" s="196"/>
    </row>
    <row r="69" spans="1:8" s="154" customFormat="1" ht="12.75" customHeight="1">
      <c r="A69" s="195"/>
      <c r="B69" s="196"/>
      <c r="C69" s="157"/>
      <c r="D69" s="158"/>
      <c r="E69" s="159"/>
      <c r="F69" s="197"/>
      <c r="H69" s="196"/>
    </row>
    <row r="70" spans="1:8" s="154" customFormat="1" ht="12.75" customHeight="1">
      <c r="A70" s="195"/>
      <c r="B70" s="196"/>
      <c r="C70" s="157"/>
      <c r="D70" s="158"/>
      <c r="E70" s="159"/>
      <c r="F70" s="197"/>
      <c r="H70" s="196"/>
    </row>
    <row r="71" spans="1:8" s="154" customFormat="1" ht="23.25" customHeight="1">
      <c r="A71" s="195"/>
      <c r="B71" s="196"/>
      <c r="C71" s="157"/>
      <c r="D71" s="158"/>
      <c r="E71" s="159"/>
      <c r="F71" s="197"/>
      <c r="H71" s="196"/>
    </row>
    <row r="72" spans="1:8" s="154" customFormat="1" ht="12" customHeight="1">
      <c r="A72" s="195"/>
      <c r="B72" s="196"/>
      <c r="C72" s="157"/>
      <c r="D72" s="158"/>
      <c r="E72" s="159"/>
      <c r="F72" s="197"/>
      <c r="G72" s="196"/>
      <c r="H72" s="196"/>
    </row>
    <row r="73" spans="1:8" s="154" customFormat="1" ht="15" customHeight="1">
      <c r="A73" s="195"/>
      <c r="B73" s="196"/>
      <c r="C73" s="157"/>
      <c r="D73" s="158"/>
      <c r="E73" s="159"/>
      <c r="F73" s="197"/>
      <c r="G73" s="196"/>
      <c r="H73" s="196"/>
    </row>
    <row r="74" spans="1:8" s="154" customFormat="1" ht="15" customHeight="1">
      <c r="A74" s="195"/>
      <c r="B74" s="196"/>
      <c r="C74" s="157"/>
      <c r="D74" s="158"/>
      <c r="E74" s="159"/>
      <c r="F74" s="197"/>
      <c r="G74" s="196"/>
      <c r="H74" s="196"/>
    </row>
    <row r="75" spans="1:8" s="154" customFormat="1" ht="15" customHeight="1">
      <c r="A75" s="195"/>
      <c r="B75" s="196"/>
      <c r="C75" s="157"/>
      <c r="D75" s="158"/>
      <c r="E75" s="159"/>
      <c r="F75" s="197"/>
      <c r="G75" s="196"/>
      <c r="H75" s="196"/>
    </row>
    <row r="76" spans="1:8" s="154" customFormat="1" ht="15" customHeight="1">
      <c r="A76" s="195"/>
      <c r="B76" s="196"/>
      <c r="C76" s="157"/>
      <c r="D76" s="158"/>
      <c r="E76" s="159"/>
      <c r="F76" s="197"/>
      <c r="G76" s="196"/>
      <c r="H76" s="196"/>
    </row>
  </sheetData>
  <sheetProtection/>
  <mergeCells count="23">
    <mergeCell ref="A61:D62"/>
    <mergeCell ref="E61:E62"/>
    <mergeCell ref="B38:B44"/>
    <mergeCell ref="B33:B37"/>
    <mergeCell ref="A33:A44"/>
    <mergeCell ref="A45:D46"/>
    <mergeCell ref="E45:E46"/>
    <mergeCell ref="A47:A58"/>
    <mergeCell ref="B47:B51"/>
    <mergeCell ref="B52:B58"/>
    <mergeCell ref="A59:D60"/>
    <mergeCell ref="E59:E60"/>
    <mergeCell ref="A19:A30"/>
    <mergeCell ref="B19:B23"/>
    <mergeCell ref="B24:B30"/>
    <mergeCell ref="A31:D32"/>
    <mergeCell ref="E31:E32"/>
    <mergeCell ref="D3:E3"/>
    <mergeCell ref="A5:A16"/>
    <mergeCell ref="B5:B9"/>
    <mergeCell ref="B10:B16"/>
    <mergeCell ref="A17:D18"/>
    <mergeCell ref="E17:E18"/>
  </mergeCells>
  <printOptions/>
  <pageMargins left="0.7086614173228347" right="0.7086614173228347" top="0.7480314960629921" bottom="0.5511811023622047" header="0.31496062992125984" footer="0.31496062992125984"/>
  <pageSetup fitToHeight="1" fitToWidth="1" horizontalDpi="300" verticalDpi="300" orientation="portrait" paperSize="9" scale="95" r:id="rId1"/>
</worksheet>
</file>

<file path=xl/worksheets/sheet7.xml><?xml version="1.0" encoding="utf-8"?>
<worksheet xmlns="http://schemas.openxmlformats.org/spreadsheetml/2006/main" xmlns:r="http://schemas.openxmlformats.org/officeDocument/2006/relationships">
  <dimension ref="A1:G43"/>
  <sheetViews>
    <sheetView workbookViewId="0" topLeftCell="A1">
      <selection activeCell="A1" sqref="A1"/>
    </sheetView>
  </sheetViews>
  <sheetFormatPr defaultColWidth="9.00390625" defaultRowHeight="13.5"/>
  <cols>
    <col min="1" max="2" width="5.00390625" style="203" customWidth="1"/>
    <col min="3" max="3" width="2.125" style="203" customWidth="1"/>
    <col min="4" max="4" width="28.00390625" style="203" customWidth="1"/>
    <col min="5" max="5" width="15.625" style="203" customWidth="1"/>
    <col min="6" max="6" width="15.125" style="203" customWidth="1"/>
    <col min="7" max="7" width="15.625" style="203" customWidth="1"/>
    <col min="8" max="16384" width="9.00390625" style="203" customWidth="1"/>
  </cols>
  <sheetData>
    <row r="1" s="202" customFormat="1" ht="19.5" customHeight="1">
      <c r="A1" s="201" t="s">
        <v>661</v>
      </c>
    </row>
    <row r="2" s="202" customFormat="1" ht="17.25" customHeight="1">
      <c r="B2" s="231" t="s">
        <v>645</v>
      </c>
    </row>
    <row r="3" s="202" customFormat="1" ht="9.75" customHeight="1">
      <c r="A3" s="231"/>
    </row>
    <row r="4" ht="15.75" customHeight="1">
      <c r="A4" s="233" t="s">
        <v>665</v>
      </c>
    </row>
    <row r="5" ht="15.75" customHeight="1">
      <c r="A5" s="233" t="s">
        <v>660</v>
      </c>
    </row>
    <row r="6" ht="15.75" customHeight="1">
      <c r="A6" s="233"/>
    </row>
    <row r="7" spans="1:7" ht="27.75" customHeight="1">
      <c r="A7" s="465"/>
      <c r="B7" s="465"/>
      <c r="C7" s="234"/>
      <c r="D7" s="234"/>
      <c r="E7" s="235" t="s">
        <v>625</v>
      </c>
      <c r="F7" s="466"/>
      <c r="G7" s="467"/>
    </row>
    <row r="8" spans="1:7" ht="26.25" customHeight="1">
      <c r="A8" s="471" t="s">
        <v>646</v>
      </c>
      <c r="B8" s="472"/>
      <c r="C8" s="471" t="s">
        <v>647</v>
      </c>
      <c r="D8" s="473"/>
      <c r="E8" s="473"/>
      <c r="F8" s="236" t="s">
        <v>662</v>
      </c>
      <c r="G8" s="237" t="s">
        <v>664</v>
      </c>
    </row>
    <row r="9" spans="1:7" ht="15" customHeight="1">
      <c r="A9" s="468" t="s">
        <v>666</v>
      </c>
      <c r="B9" s="468" t="s">
        <v>648</v>
      </c>
      <c r="C9" s="238"/>
      <c r="D9" s="239"/>
      <c r="E9" s="212"/>
      <c r="F9" s="216"/>
      <c r="G9" s="217">
        <f>SUM(F9:F14)</f>
        <v>0</v>
      </c>
    </row>
    <row r="10" spans="1:7" ht="15" customHeight="1">
      <c r="A10" s="469"/>
      <c r="B10" s="469"/>
      <c r="C10" s="240"/>
      <c r="D10" s="213"/>
      <c r="E10" s="241"/>
      <c r="F10" s="218"/>
      <c r="G10" s="230"/>
    </row>
    <row r="11" spans="1:7" ht="15" customHeight="1">
      <c r="A11" s="469"/>
      <c r="B11" s="469"/>
      <c r="C11" s="240"/>
      <c r="D11" s="242"/>
      <c r="E11" s="232"/>
      <c r="F11" s="218"/>
      <c r="G11" s="219"/>
    </row>
    <row r="12" spans="1:7" ht="15" customHeight="1">
      <c r="A12" s="469"/>
      <c r="B12" s="469"/>
      <c r="C12" s="240"/>
      <c r="D12" s="242"/>
      <c r="E12" s="213"/>
      <c r="F12" s="218"/>
      <c r="G12" s="219"/>
    </row>
    <row r="13" spans="1:7" ht="15" customHeight="1">
      <c r="A13" s="469"/>
      <c r="B13" s="469"/>
      <c r="C13" s="240"/>
      <c r="D13" s="242"/>
      <c r="E13" s="213"/>
      <c r="F13" s="218"/>
      <c r="G13" s="219"/>
    </row>
    <row r="14" spans="1:7" ht="15" customHeight="1">
      <c r="A14" s="469"/>
      <c r="B14" s="470"/>
      <c r="C14" s="243"/>
      <c r="D14" s="244"/>
      <c r="E14" s="214"/>
      <c r="F14" s="220"/>
      <c r="G14" s="221"/>
    </row>
    <row r="15" spans="1:7" ht="15" customHeight="1">
      <c r="A15" s="469"/>
      <c r="B15" s="468" t="s">
        <v>649</v>
      </c>
      <c r="C15" s="238"/>
      <c r="D15" s="239"/>
      <c r="E15" s="212"/>
      <c r="F15" s="216"/>
      <c r="G15" s="204" t="s">
        <v>1026</v>
      </c>
    </row>
    <row r="16" spans="1:7" ht="15" customHeight="1">
      <c r="A16" s="469"/>
      <c r="B16" s="469"/>
      <c r="C16" s="205" t="s">
        <v>650</v>
      </c>
      <c r="D16" s="209"/>
      <c r="E16" s="207"/>
      <c r="F16" s="207" t="s">
        <v>651</v>
      </c>
      <c r="G16" s="230"/>
    </row>
    <row r="17" spans="1:7" ht="15" customHeight="1">
      <c r="A17" s="469"/>
      <c r="B17" s="469"/>
      <c r="C17" s="210"/>
      <c r="D17" s="206" t="s">
        <v>49</v>
      </c>
      <c r="E17" s="207" t="s">
        <v>652</v>
      </c>
      <c r="F17" s="207"/>
      <c r="G17" s="219"/>
    </row>
    <row r="18" spans="1:7" ht="15" customHeight="1">
      <c r="A18" s="469"/>
      <c r="B18" s="469"/>
      <c r="C18" s="210"/>
      <c r="D18" s="206" t="s">
        <v>50</v>
      </c>
      <c r="E18" s="207" t="s">
        <v>652</v>
      </c>
      <c r="F18" s="207"/>
      <c r="G18" s="219"/>
    </row>
    <row r="19" spans="1:7" ht="15" customHeight="1">
      <c r="A19" s="469"/>
      <c r="B19" s="469"/>
      <c r="C19" s="205"/>
      <c r="D19" s="206"/>
      <c r="E19" s="207"/>
      <c r="F19" s="207"/>
      <c r="G19" s="219"/>
    </row>
    <row r="20" spans="1:7" ht="15" customHeight="1">
      <c r="A20" s="469"/>
      <c r="B20" s="469"/>
      <c r="C20" s="240"/>
      <c r="D20" s="245"/>
      <c r="E20" s="213"/>
      <c r="F20" s="218"/>
      <c r="G20" s="219"/>
    </row>
    <row r="21" spans="1:7" ht="15" customHeight="1">
      <c r="A21" s="469"/>
      <c r="B21" s="469"/>
      <c r="C21" s="246"/>
      <c r="D21" s="242"/>
      <c r="E21" s="213"/>
      <c r="F21" s="218"/>
      <c r="G21" s="219"/>
    </row>
    <row r="22" spans="1:7" ht="15" customHeight="1">
      <c r="A22" s="469"/>
      <c r="B22" s="469"/>
      <c r="C22" s="246"/>
      <c r="D22" s="242"/>
      <c r="E22" s="213"/>
      <c r="F22" s="218"/>
      <c r="G22" s="219"/>
    </row>
    <row r="23" spans="1:7" ht="15" customHeight="1">
      <c r="A23" s="469"/>
      <c r="B23" s="469"/>
      <c r="C23" s="240"/>
      <c r="D23" s="242"/>
      <c r="E23" s="213"/>
      <c r="F23" s="218"/>
      <c r="G23" s="219"/>
    </row>
    <row r="24" spans="1:7" ht="15" customHeight="1">
      <c r="A24" s="469"/>
      <c r="B24" s="470"/>
      <c r="C24" s="247"/>
      <c r="D24" s="244"/>
      <c r="E24" s="214"/>
      <c r="F24" s="220"/>
      <c r="G24" s="221"/>
    </row>
    <row r="25" spans="1:7" ht="15" customHeight="1">
      <c r="A25" s="469"/>
      <c r="B25" s="468" t="s">
        <v>667</v>
      </c>
      <c r="C25" s="242"/>
      <c r="D25" s="242"/>
      <c r="E25" s="213"/>
      <c r="F25" s="223"/>
      <c r="G25" s="208" t="s">
        <v>652</v>
      </c>
    </row>
    <row r="26" spans="1:7" ht="15" customHeight="1">
      <c r="A26" s="469"/>
      <c r="B26" s="469"/>
      <c r="C26" s="205" t="s">
        <v>653</v>
      </c>
      <c r="D26" s="206"/>
      <c r="E26" s="207"/>
      <c r="F26" s="207" t="s">
        <v>654</v>
      </c>
      <c r="G26" s="230"/>
    </row>
    <row r="27" spans="1:7" ht="15" customHeight="1">
      <c r="A27" s="469"/>
      <c r="B27" s="469"/>
      <c r="C27" s="206"/>
      <c r="D27" s="206" t="s">
        <v>655</v>
      </c>
      <c r="E27" s="207" t="s">
        <v>654</v>
      </c>
      <c r="F27" s="207"/>
      <c r="G27" s="219"/>
    </row>
    <row r="28" spans="1:7" ht="15" customHeight="1">
      <c r="A28" s="469"/>
      <c r="B28" s="469"/>
      <c r="C28" s="205" t="s">
        <v>73</v>
      </c>
      <c r="D28" s="206"/>
      <c r="E28" s="207"/>
      <c r="F28" s="207" t="s">
        <v>652</v>
      </c>
      <c r="G28" s="219"/>
    </row>
    <row r="29" spans="1:7" ht="15" customHeight="1">
      <c r="A29" s="469"/>
      <c r="B29" s="469"/>
      <c r="C29" s="206"/>
      <c r="D29" s="206" t="s">
        <v>73</v>
      </c>
      <c r="E29" s="207" t="s">
        <v>652</v>
      </c>
      <c r="F29" s="207"/>
      <c r="G29" s="219"/>
    </row>
    <row r="30" spans="1:7" ht="15" customHeight="1">
      <c r="A30" s="469"/>
      <c r="B30" s="469"/>
      <c r="C30" s="206"/>
      <c r="D30" s="206"/>
      <c r="E30" s="207"/>
      <c r="F30" s="207"/>
      <c r="G30" s="219"/>
    </row>
    <row r="31" spans="1:7" ht="15" customHeight="1">
      <c r="A31" s="469"/>
      <c r="B31" s="469"/>
      <c r="C31" s="205"/>
      <c r="D31" s="206"/>
      <c r="E31" s="207"/>
      <c r="F31" s="207"/>
      <c r="G31" s="219"/>
    </row>
    <row r="32" spans="1:7" ht="15" customHeight="1">
      <c r="A32" s="469"/>
      <c r="B32" s="469"/>
      <c r="C32" s="206"/>
      <c r="D32" s="206"/>
      <c r="E32" s="207"/>
      <c r="F32" s="211"/>
      <c r="G32" s="222"/>
    </row>
    <row r="33" spans="1:7" ht="15" customHeight="1">
      <c r="A33" s="469"/>
      <c r="B33" s="469"/>
      <c r="C33" s="205"/>
      <c r="D33" s="206"/>
      <c r="E33" s="207"/>
      <c r="F33" s="211"/>
      <c r="G33" s="219"/>
    </row>
    <row r="34" spans="1:7" ht="15" customHeight="1">
      <c r="A34" s="469"/>
      <c r="B34" s="469"/>
      <c r="C34" s="248"/>
      <c r="D34" s="242"/>
      <c r="E34" s="213"/>
      <c r="F34" s="218"/>
      <c r="G34" s="225"/>
    </row>
    <row r="35" spans="1:7" ht="15" customHeight="1">
      <c r="A35" s="469"/>
      <c r="B35" s="469"/>
      <c r="C35" s="240"/>
      <c r="D35" s="248"/>
      <c r="E35" s="215"/>
      <c r="F35" s="224"/>
      <c r="G35" s="226"/>
    </row>
    <row r="36" spans="1:7" ht="15" customHeight="1">
      <c r="A36" s="469"/>
      <c r="B36" s="469"/>
      <c r="C36" s="248"/>
      <c r="D36" s="242"/>
      <c r="E36" s="215"/>
      <c r="F36" s="224"/>
      <c r="G36" s="219"/>
    </row>
    <row r="37" spans="1:7" ht="15" customHeight="1">
      <c r="A37" s="469"/>
      <c r="B37" s="469"/>
      <c r="C37" s="240"/>
      <c r="D37" s="248"/>
      <c r="E37" s="215"/>
      <c r="F37" s="224"/>
      <c r="G37" s="219"/>
    </row>
    <row r="38" spans="1:7" ht="15" customHeight="1">
      <c r="A38" s="469"/>
      <c r="B38" s="469"/>
      <c r="C38" s="248"/>
      <c r="D38" s="242"/>
      <c r="E38" s="215"/>
      <c r="F38" s="224"/>
      <c r="G38" s="227"/>
    </row>
    <row r="39" spans="1:7" ht="15" customHeight="1">
      <c r="A39" s="469"/>
      <c r="B39" s="469"/>
      <c r="C39" s="248"/>
      <c r="D39" s="248"/>
      <c r="E39" s="215"/>
      <c r="F39" s="224"/>
      <c r="G39" s="228"/>
    </row>
    <row r="40" spans="1:7" ht="33" customHeight="1">
      <c r="A40" s="470"/>
      <c r="B40" s="471" t="s">
        <v>656</v>
      </c>
      <c r="C40" s="473"/>
      <c r="D40" s="473"/>
      <c r="E40" s="473"/>
      <c r="F40" s="472"/>
      <c r="G40" s="395" t="s">
        <v>652</v>
      </c>
    </row>
    <row r="41" spans="1:7" ht="33" customHeight="1">
      <c r="A41" s="462" t="s">
        <v>657</v>
      </c>
      <c r="B41" s="463"/>
      <c r="C41" s="463"/>
      <c r="D41" s="463"/>
      <c r="E41" s="463"/>
      <c r="F41" s="464"/>
      <c r="G41" s="395" t="s">
        <v>652</v>
      </c>
    </row>
    <row r="42" spans="1:7" ht="33" customHeight="1">
      <c r="A42" s="462" t="s">
        <v>658</v>
      </c>
      <c r="B42" s="463"/>
      <c r="C42" s="463"/>
      <c r="D42" s="463"/>
      <c r="E42" s="463"/>
      <c r="F42" s="464"/>
      <c r="G42" s="395" t="s">
        <v>654</v>
      </c>
    </row>
    <row r="43" spans="1:7" ht="33" customHeight="1">
      <c r="A43" s="462" t="s">
        <v>659</v>
      </c>
      <c r="B43" s="463"/>
      <c r="C43" s="463"/>
      <c r="D43" s="463"/>
      <c r="E43" s="463"/>
      <c r="F43" s="464"/>
      <c r="G43" s="395" t="s">
        <v>652</v>
      </c>
    </row>
  </sheetData>
  <sheetProtection/>
  <mergeCells count="12">
    <mergeCell ref="A43:F43"/>
    <mergeCell ref="A7:B7"/>
    <mergeCell ref="F7:G7"/>
    <mergeCell ref="A8:B8"/>
    <mergeCell ref="C8:E8"/>
    <mergeCell ref="A9:A40"/>
    <mergeCell ref="B9:B14"/>
    <mergeCell ref="B15:B24"/>
    <mergeCell ref="B25:B39"/>
    <mergeCell ref="B40:F40"/>
    <mergeCell ref="A41:F41"/>
    <mergeCell ref="A42:F42"/>
  </mergeCells>
  <printOptions/>
  <pageMargins left="0.7" right="0.7" top="0.75" bottom="0.75" header="0.3" footer="0.3"/>
  <pageSetup horizontalDpi="300" verticalDpi="300" orientation="portrait" paperSize="9"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H76"/>
  <sheetViews>
    <sheetView zoomScalePageLayoutView="0" workbookViewId="0" topLeftCell="A13">
      <selection activeCell="A1" sqref="A1"/>
    </sheetView>
  </sheetViews>
  <sheetFormatPr defaultColWidth="9.00390625" defaultRowHeight="13.5"/>
  <cols>
    <col min="1" max="1" width="6.625" style="195" customWidth="1"/>
    <col min="2" max="2" width="4.50390625" style="196" bestFit="1" customWidth="1"/>
    <col min="3" max="3" width="33.875" style="157" customWidth="1"/>
    <col min="4" max="4" width="14.25390625" style="158" customWidth="1"/>
    <col min="5" max="5" width="17.00390625" style="159" customWidth="1"/>
    <col min="6" max="6" width="15.25390625" style="197" customWidth="1"/>
    <col min="7" max="16384" width="9.00390625" style="196" customWidth="1"/>
  </cols>
  <sheetData>
    <row r="1" spans="1:6" s="154" customFormat="1" ht="17.25" customHeight="1">
      <c r="A1" s="261" t="s">
        <v>624</v>
      </c>
      <c r="B1" s="156"/>
      <c r="C1" s="157"/>
      <c r="D1" s="158"/>
      <c r="E1" s="159"/>
      <c r="F1" s="160"/>
    </row>
    <row r="2" spans="1:6" s="154" customFormat="1" ht="7.5" customHeight="1">
      <c r="A2" s="155"/>
      <c r="B2" s="156"/>
      <c r="C2" s="157"/>
      <c r="D2" s="158"/>
      <c r="E2" s="159"/>
      <c r="F2" s="160"/>
    </row>
    <row r="3" spans="1:6" s="161" customFormat="1" ht="18" customHeight="1">
      <c r="A3" s="162"/>
      <c r="C3" s="163" t="s">
        <v>625</v>
      </c>
      <c r="D3" s="474"/>
      <c r="E3" s="474"/>
      <c r="F3" s="164"/>
    </row>
    <row r="4" spans="1:6" s="161" customFormat="1" ht="22.5" customHeight="1">
      <c r="A4" s="165" t="s">
        <v>626</v>
      </c>
      <c r="B4" s="165" t="s">
        <v>627</v>
      </c>
      <c r="C4" s="166" t="s">
        <v>628</v>
      </c>
      <c r="D4" s="262" t="s">
        <v>662</v>
      </c>
      <c r="E4" s="263" t="s">
        <v>663</v>
      </c>
      <c r="F4" s="164"/>
    </row>
    <row r="5" spans="1:6" s="154" customFormat="1" ht="13.5" customHeight="1">
      <c r="A5" s="475" t="s">
        <v>629</v>
      </c>
      <c r="B5" s="475" t="s">
        <v>630</v>
      </c>
      <c r="C5" s="170" t="s">
        <v>644</v>
      </c>
      <c r="D5" s="198" t="s">
        <v>639</v>
      </c>
      <c r="E5" s="169"/>
      <c r="F5" s="160"/>
    </row>
    <row r="6" spans="1:8" s="154" customFormat="1" ht="13.5" customHeight="1">
      <c r="A6" s="476"/>
      <c r="B6" s="476"/>
      <c r="C6" s="170"/>
      <c r="D6" s="171"/>
      <c r="E6" s="172" t="s">
        <v>639</v>
      </c>
      <c r="F6" s="160"/>
      <c r="H6" s="171"/>
    </row>
    <row r="7" spans="1:8" s="154" customFormat="1" ht="13.5" customHeight="1">
      <c r="A7" s="476"/>
      <c r="B7" s="476"/>
      <c r="C7" s="174"/>
      <c r="D7" s="171"/>
      <c r="E7" s="175"/>
      <c r="F7" s="160"/>
      <c r="H7" s="171"/>
    </row>
    <row r="8" spans="1:8" s="154" customFormat="1" ht="13.5" customHeight="1">
      <c r="A8" s="476"/>
      <c r="B8" s="476"/>
      <c r="C8" s="174"/>
      <c r="D8" s="171"/>
      <c r="E8" s="173"/>
      <c r="F8" s="160"/>
      <c r="H8" s="171"/>
    </row>
    <row r="9" spans="1:8" s="154" customFormat="1" ht="13.5" customHeight="1">
      <c r="A9" s="476"/>
      <c r="B9" s="476"/>
      <c r="C9" s="174"/>
      <c r="D9" s="171"/>
      <c r="E9" s="176"/>
      <c r="F9" s="160"/>
      <c r="H9" s="171"/>
    </row>
    <row r="10" spans="1:8" s="154" customFormat="1" ht="13.5" customHeight="1">
      <c r="A10" s="476"/>
      <c r="B10" s="475" t="s">
        <v>632</v>
      </c>
      <c r="C10" s="177"/>
      <c r="D10" s="200"/>
      <c r="E10" s="178"/>
      <c r="F10" s="160"/>
      <c r="H10" s="171"/>
    </row>
    <row r="11" spans="1:8" s="154" customFormat="1" ht="13.5" customHeight="1">
      <c r="A11" s="476"/>
      <c r="B11" s="476"/>
      <c r="C11" s="174" t="s">
        <v>640</v>
      </c>
      <c r="D11" s="198" t="s">
        <v>652</v>
      </c>
      <c r="E11" s="172" t="s">
        <v>639</v>
      </c>
      <c r="H11" s="171"/>
    </row>
    <row r="12" spans="1:8" s="154" customFormat="1" ht="13.5" customHeight="1">
      <c r="A12" s="476"/>
      <c r="B12" s="476"/>
      <c r="C12" s="170" t="s">
        <v>641</v>
      </c>
      <c r="D12" s="198" t="s">
        <v>652</v>
      </c>
      <c r="E12" s="173"/>
      <c r="F12" s="160"/>
      <c r="H12" s="171"/>
    </row>
    <row r="13" spans="1:8" s="154" customFormat="1" ht="13.5" customHeight="1">
      <c r="A13" s="476"/>
      <c r="B13" s="476"/>
      <c r="C13" s="170" t="s">
        <v>642</v>
      </c>
      <c r="D13" s="198" t="s">
        <v>639</v>
      </c>
      <c r="E13" s="173"/>
      <c r="F13" s="160"/>
      <c r="H13" s="171"/>
    </row>
    <row r="14" spans="1:8" s="154" customFormat="1" ht="13.5" customHeight="1">
      <c r="A14" s="476"/>
      <c r="B14" s="476"/>
      <c r="C14" s="170" t="s">
        <v>643</v>
      </c>
      <c r="D14" s="198" t="s">
        <v>654</v>
      </c>
      <c r="E14" s="173"/>
      <c r="F14" s="160"/>
      <c r="H14" s="171"/>
    </row>
    <row r="15" spans="1:8" s="154" customFormat="1" ht="13.5" customHeight="1">
      <c r="A15" s="476"/>
      <c r="B15" s="476"/>
      <c r="E15" s="173"/>
      <c r="F15" s="160"/>
      <c r="H15" s="171"/>
    </row>
    <row r="16" spans="1:8" s="154" customFormat="1" ht="13.5" customHeight="1">
      <c r="A16" s="476"/>
      <c r="B16" s="476"/>
      <c r="C16" s="170"/>
      <c r="D16" s="171"/>
      <c r="E16" s="176"/>
      <c r="F16" s="160"/>
      <c r="H16" s="171"/>
    </row>
    <row r="17" spans="1:7" s="154" customFormat="1" ht="13.5" customHeight="1">
      <c r="A17" s="477" t="s">
        <v>633</v>
      </c>
      <c r="B17" s="478"/>
      <c r="C17" s="478"/>
      <c r="D17" s="479"/>
      <c r="E17" s="483" t="s">
        <v>639</v>
      </c>
      <c r="F17" s="160"/>
      <c r="G17" s="171"/>
    </row>
    <row r="18" spans="1:7" s="154" customFormat="1" ht="13.5" customHeight="1">
      <c r="A18" s="480"/>
      <c r="B18" s="481"/>
      <c r="C18" s="481"/>
      <c r="D18" s="482"/>
      <c r="E18" s="484"/>
      <c r="F18" s="160"/>
      <c r="G18" s="171"/>
    </row>
    <row r="19" spans="1:6" s="154" customFormat="1" ht="13.5" customHeight="1">
      <c r="A19" s="485" t="s">
        <v>634</v>
      </c>
      <c r="B19" s="475" t="s">
        <v>630</v>
      </c>
      <c r="C19" s="170" t="s">
        <v>644</v>
      </c>
      <c r="D19" s="198" t="s">
        <v>639</v>
      </c>
      <c r="E19" s="179"/>
      <c r="F19" s="160"/>
    </row>
    <row r="20" spans="1:8" s="154" customFormat="1" ht="13.5" customHeight="1">
      <c r="A20" s="476"/>
      <c r="B20" s="476"/>
      <c r="C20" s="174"/>
      <c r="D20" s="198"/>
      <c r="E20" s="172" t="s">
        <v>639</v>
      </c>
      <c r="F20" s="160"/>
      <c r="H20" s="171"/>
    </row>
    <row r="21" spans="1:8" s="154" customFormat="1" ht="13.5" customHeight="1">
      <c r="A21" s="476"/>
      <c r="B21" s="476"/>
      <c r="C21" s="174"/>
      <c r="D21" s="199"/>
      <c r="E21" s="175"/>
      <c r="F21" s="160"/>
      <c r="H21" s="171"/>
    </row>
    <row r="22" spans="1:8" s="154" customFormat="1" ht="13.5" customHeight="1">
      <c r="A22" s="476"/>
      <c r="B22" s="476"/>
      <c r="C22" s="174"/>
      <c r="D22" s="198"/>
      <c r="E22" s="173"/>
      <c r="F22" s="160"/>
      <c r="H22" s="171"/>
    </row>
    <row r="23" spans="1:8" s="154" customFormat="1" ht="13.5" customHeight="1">
      <c r="A23" s="476"/>
      <c r="B23" s="476"/>
      <c r="C23" s="174"/>
      <c r="D23" s="198"/>
      <c r="E23" s="176"/>
      <c r="F23" s="160"/>
      <c r="H23" s="171"/>
    </row>
    <row r="24" spans="1:8" s="154" customFormat="1" ht="13.5" customHeight="1">
      <c r="A24" s="476"/>
      <c r="B24" s="475" t="s">
        <v>632</v>
      </c>
      <c r="C24" s="177"/>
      <c r="D24" s="168"/>
      <c r="E24" s="169"/>
      <c r="F24" s="160"/>
      <c r="H24" s="171"/>
    </row>
    <row r="25" spans="1:8" s="154" customFormat="1" ht="13.5" customHeight="1">
      <c r="A25" s="476"/>
      <c r="B25" s="476"/>
      <c r="C25" s="170" t="s">
        <v>644</v>
      </c>
      <c r="D25" s="198" t="s">
        <v>652</v>
      </c>
      <c r="E25" s="172" t="s">
        <v>639</v>
      </c>
      <c r="F25" s="160"/>
      <c r="H25" s="171"/>
    </row>
    <row r="26" spans="1:8" s="154" customFormat="1" ht="13.5" customHeight="1">
      <c r="A26" s="476"/>
      <c r="B26" s="476"/>
      <c r="C26" s="170" t="s">
        <v>644</v>
      </c>
      <c r="D26" s="198" t="s">
        <v>654</v>
      </c>
      <c r="E26" s="173"/>
      <c r="F26" s="160"/>
      <c r="H26" s="171"/>
    </row>
    <row r="27" spans="1:8" s="154" customFormat="1" ht="13.5" customHeight="1">
      <c r="A27" s="476"/>
      <c r="B27" s="476"/>
      <c r="C27" s="170" t="s">
        <v>644</v>
      </c>
      <c r="D27" s="198" t="s">
        <v>652</v>
      </c>
      <c r="E27" s="173"/>
      <c r="F27" s="160"/>
      <c r="H27" s="171"/>
    </row>
    <row r="28" spans="1:8" s="154" customFormat="1" ht="13.5" customHeight="1">
      <c r="A28" s="476"/>
      <c r="B28" s="476"/>
      <c r="C28" s="170" t="s">
        <v>644</v>
      </c>
      <c r="D28" s="198" t="s">
        <v>639</v>
      </c>
      <c r="E28" s="173"/>
      <c r="F28" s="160"/>
      <c r="H28" s="171"/>
    </row>
    <row r="29" spans="1:8" s="154" customFormat="1" ht="13.5" customHeight="1">
      <c r="A29" s="476"/>
      <c r="B29" s="476"/>
      <c r="C29" s="170"/>
      <c r="D29" s="198"/>
      <c r="E29" s="173"/>
      <c r="H29" s="171"/>
    </row>
    <row r="30" spans="1:8" s="154" customFormat="1" ht="13.5" customHeight="1">
      <c r="A30" s="476"/>
      <c r="B30" s="476"/>
      <c r="C30" s="170"/>
      <c r="D30" s="171"/>
      <c r="E30" s="173"/>
      <c r="H30" s="171"/>
    </row>
    <row r="31" spans="1:7" s="154" customFormat="1" ht="13.5" customHeight="1">
      <c r="A31" s="477" t="s">
        <v>633</v>
      </c>
      <c r="B31" s="478"/>
      <c r="C31" s="478"/>
      <c r="D31" s="479"/>
      <c r="E31" s="483" t="s">
        <v>639</v>
      </c>
      <c r="F31" s="160"/>
      <c r="G31" s="171"/>
    </row>
    <row r="32" spans="1:7" s="154" customFormat="1" ht="13.5" customHeight="1">
      <c r="A32" s="480"/>
      <c r="B32" s="481"/>
      <c r="C32" s="481"/>
      <c r="D32" s="482"/>
      <c r="E32" s="484"/>
      <c r="F32" s="160"/>
      <c r="G32" s="171"/>
    </row>
    <row r="33" spans="1:6" s="154" customFormat="1" ht="13.5" customHeight="1">
      <c r="A33" s="485" t="s">
        <v>635</v>
      </c>
      <c r="B33" s="475" t="s">
        <v>630</v>
      </c>
      <c r="C33" s="167" t="s">
        <v>631</v>
      </c>
      <c r="D33" s="168"/>
      <c r="E33" s="169"/>
      <c r="F33" s="160"/>
    </row>
    <row r="34" spans="1:8" s="154" customFormat="1" ht="13.5" customHeight="1">
      <c r="A34" s="489"/>
      <c r="B34" s="476"/>
      <c r="C34" s="170" t="s">
        <v>644</v>
      </c>
      <c r="D34" s="198" t="s">
        <v>639</v>
      </c>
      <c r="E34" s="172" t="s">
        <v>639</v>
      </c>
      <c r="F34" s="160"/>
      <c r="H34" s="171"/>
    </row>
    <row r="35" spans="1:8" s="154" customFormat="1" ht="13.5" customHeight="1">
      <c r="A35" s="489"/>
      <c r="B35" s="476"/>
      <c r="C35" s="174"/>
      <c r="D35" s="171"/>
      <c r="E35" s="175"/>
      <c r="F35" s="160"/>
      <c r="H35" s="171"/>
    </row>
    <row r="36" spans="1:8" s="154" customFormat="1" ht="13.5" customHeight="1">
      <c r="A36" s="489"/>
      <c r="B36" s="476"/>
      <c r="C36" s="174"/>
      <c r="D36" s="171"/>
      <c r="E36" s="173"/>
      <c r="F36" s="160"/>
      <c r="H36" s="171"/>
    </row>
    <row r="37" spans="1:8" s="154" customFormat="1" ht="13.5" customHeight="1">
      <c r="A37" s="489"/>
      <c r="B37" s="488"/>
      <c r="C37" s="174"/>
      <c r="D37" s="171"/>
      <c r="E37" s="176"/>
      <c r="F37" s="160"/>
      <c r="H37" s="171"/>
    </row>
    <row r="38" spans="1:8" s="154" customFormat="1" ht="13.5" customHeight="1">
      <c r="A38" s="489"/>
      <c r="B38" s="475" t="s">
        <v>632</v>
      </c>
      <c r="C38" s="177"/>
      <c r="D38" s="180"/>
      <c r="E38" s="169"/>
      <c r="F38" s="160"/>
      <c r="H38" s="171"/>
    </row>
    <row r="39" spans="1:8" s="154" customFormat="1" ht="13.5" customHeight="1">
      <c r="A39" s="489"/>
      <c r="B39" s="476"/>
      <c r="C39" s="170" t="s">
        <v>644</v>
      </c>
      <c r="D39" s="198" t="s">
        <v>652</v>
      </c>
      <c r="E39" s="172" t="s">
        <v>639</v>
      </c>
      <c r="F39" s="160"/>
      <c r="H39" s="171"/>
    </row>
    <row r="40" spans="1:8" s="154" customFormat="1" ht="13.5" customHeight="1">
      <c r="A40" s="489"/>
      <c r="B40" s="476"/>
      <c r="C40" s="170" t="s">
        <v>644</v>
      </c>
      <c r="D40" s="198" t="s">
        <v>652</v>
      </c>
      <c r="E40" s="173"/>
      <c r="F40" s="160"/>
      <c r="H40" s="171"/>
    </row>
    <row r="41" spans="1:8" s="154" customFormat="1" ht="13.5" customHeight="1">
      <c r="A41" s="489"/>
      <c r="B41" s="476"/>
      <c r="C41" s="170" t="s">
        <v>644</v>
      </c>
      <c r="D41" s="198" t="s">
        <v>654</v>
      </c>
      <c r="E41" s="173"/>
      <c r="F41" s="160"/>
      <c r="H41" s="171"/>
    </row>
    <row r="42" spans="1:8" s="154" customFormat="1" ht="13.5" customHeight="1">
      <c r="A42" s="489"/>
      <c r="B42" s="476"/>
      <c r="C42" s="170"/>
      <c r="D42" s="198"/>
      <c r="E42" s="173"/>
      <c r="F42" s="160"/>
      <c r="H42" s="171"/>
    </row>
    <row r="43" spans="1:8" s="154" customFormat="1" ht="13.5" customHeight="1">
      <c r="A43" s="489"/>
      <c r="B43" s="476"/>
      <c r="C43" s="170"/>
      <c r="D43" s="198"/>
      <c r="E43" s="181"/>
      <c r="F43" s="182"/>
      <c r="H43" s="171"/>
    </row>
    <row r="44" spans="1:8" s="154" customFormat="1" ht="13.5" customHeight="1">
      <c r="A44" s="490"/>
      <c r="B44" s="488"/>
      <c r="C44" s="170"/>
      <c r="D44" s="171"/>
      <c r="E44" s="176"/>
      <c r="F44" s="160"/>
      <c r="H44" s="171"/>
    </row>
    <row r="45" spans="1:8" s="154" customFormat="1" ht="13.5" customHeight="1">
      <c r="A45" s="477" t="s">
        <v>633</v>
      </c>
      <c r="B45" s="478"/>
      <c r="C45" s="478"/>
      <c r="D45" s="479"/>
      <c r="E45" s="491" t="s">
        <v>639</v>
      </c>
      <c r="F45" s="160"/>
      <c r="H45" s="171"/>
    </row>
    <row r="46" spans="1:8" s="154" customFormat="1" ht="13.5" customHeight="1">
      <c r="A46" s="480"/>
      <c r="B46" s="481"/>
      <c r="C46" s="481"/>
      <c r="D46" s="482"/>
      <c r="E46" s="492"/>
      <c r="F46" s="160"/>
      <c r="H46" s="171"/>
    </row>
    <row r="47" spans="1:8" s="154" customFormat="1" ht="13.5" customHeight="1">
      <c r="A47" s="485" t="s">
        <v>636</v>
      </c>
      <c r="B47" s="475" t="s">
        <v>637</v>
      </c>
      <c r="C47" s="167"/>
      <c r="D47" s="180"/>
      <c r="E47" s="169"/>
      <c r="F47" s="160"/>
      <c r="H47" s="171"/>
    </row>
    <row r="48" spans="1:8" s="154" customFormat="1" ht="13.5" customHeight="1">
      <c r="A48" s="476"/>
      <c r="B48" s="476"/>
      <c r="C48" s="170"/>
      <c r="D48" s="198"/>
      <c r="E48" s="172">
        <f>SUM(D47:D51)</f>
        <v>0</v>
      </c>
      <c r="F48" s="160"/>
      <c r="H48" s="171"/>
    </row>
    <row r="49" spans="1:7" s="154" customFormat="1" ht="13.5" customHeight="1">
      <c r="A49" s="476"/>
      <c r="B49" s="476"/>
      <c r="C49" s="170"/>
      <c r="D49" s="171"/>
      <c r="E49" s="173"/>
      <c r="F49" s="160"/>
      <c r="G49" s="171"/>
    </row>
    <row r="50" spans="1:7" s="154" customFormat="1" ht="13.5" customHeight="1">
      <c r="A50" s="476"/>
      <c r="B50" s="476"/>
      <c r="C50" s="170"/>
      <c r="D50" s="171"/>
      <c r="E50" s="173"/>
      <c r="F50" s="160"/>
      <c r="G50" s="171"/>
    </row>
    <row r="51" spans="1:7" s="154" customFormat="1" ht="13.5" customHeight="1">
      <c r="A51" s="476"/>
      <c r="B51" s="488"/>
      <c r="C51" s="174"/>
      <c r="D51" s="183"/>
      <c r="E51" s="184"/>
      <c r="F51" s="160"/>
      <c r="G51" s="171"/>
    </row>
    <row r="52" spans="1:7" s="154" customFormat="1" ht="13.5" customHeight="1">
      <c r="A52" s="476"/>
      <c r="B52" s="475" t="s">
        <v>638</v>
      </c>
      <c r="C52" s="177"/>
      <c r="D52" s="180"/>
      <c r="E52" s="185"/>
      <c r="F52" s="160"/>
      <c r="G52" s="171"/>
    </row>
    <row r="53" spans="1:7" s="154" customFormat="1" ht="13.5" customHeight="1">
      <c r="A53" s="476"/>
      <c r="B53" s="476"/>
      <c r="C53" s="170"/>
      <c r="D53" s="198"/>
      <c r="E53" s="172">
        <f>SUM(D52:D58)</f>
        <v>0</v>
      </c>
      <c r="F53" s="160"/>
      <c r="G53" s="171"/>
    </row>
    <row r="54" spans="1:7" s="154" customFormat="1" ht="13.5" customHeight="1">
      <c r="A54" s="476"/>
      <c r="B54" s="476"/>
      <c r="C54" s="170"/>
      <c r="D54" s="198"/>
      <c r="E54" s="175"/>
      <c r="F54" s="160"/>
      <c r="G54" s="171"/>
    </row>
    <row r="55" spans="1:7" s="154" customFormat="1" ht="13.5" customHeight="1">
      <c r="A55" s="476"/>
      <c r="B55" s="476"/>
      <c r="C55" s="170"/>
      <c r="D55" s="198"/>
      <c r="E55" s="175"/>
      <c r="F55" s="160"/>
      <c r="G55" s="171"/>
    </row>
    <row r="56" spans="1:7" s="154" customFormat="1" ht="13.5" customHeight="1">
      <c r="A56" s="476"/>
      <c r="B56" s="476"/>
      <c r="C56" s="170"/>
      <c r="D56" s="198"/>
      <c r="E56" s="175"/>
      <c r="F56" s="186"/>
      <c r="G56" s="187"/>
    </row>
    <row r="57" spans="1:7" s="154" customFormat="1" ht="13.5" customHeight="1">
      <c r="A57" s="476"/>
      <c r="B57" s="476"/>
      <c r="C57" s="170"/>
      <c r="D57" s="198"/>
      <c r="E57" s="175"/>
      <c r="F57" s="186"/>
      <c r="G57" s="187"/>
    </row>
    <row r="58" spans="1:6" s="154" customFormat="1" ht="13.5" customHeight="1">
      <c r="A58" s="488"/>
      <c r="B58" s="488"/>
      <c r="C58" s="188"/>
      <c r="D58" s="189"/>
      <c r="E58" s="190"/>
      <c r="F58" s="160"/>
    </row>
    <row r="59" spans="1:6" s="154" customFormat="1" ht="13.5" customHeight="1">
      <c r="A59" s="477" t="s">
        <v>633</v>
      </c>
      <c r="B59" s="478"/>
      <c r="C59" s="478"/>
      <c r="D59" s="479"/>
      <c r="E59" s="483">
        <v>0</v>
      </c>
      <c r="F59" s="160"/>
    </row>
    <row r="60" spans="1:6" s="154" customFormat="1" ht="13.5" customHeight="1" thickBot="1">
      <c r="A60" s="480"/>
      <c r="B60" s="481"/>
      <c r="C60" s="481"/>
      <c r="D60" s="482"/>
      <c r="E60" s="484"/>
      <c r="F60" s="160"/>
    </row>
    <row r="61" spans="1:6" s="154" customFormat="1" ht="13.5" customHeight="1">
      <c r="A61" s="477" t="s">
        <v>302</v>
      </c>
      <c r="B61" s="478"/>
      <c r="C61" s="478"/>
      <c r="D61" s="478"/>
      <c r="E61" s="486" t="s">
        <v>675</v>
      </c>
      <c r="F61" s="191"/>
    </row>
    <row r="62" spans="1:5" s="161" customFormat="1" ht="13.5" customHeight="1" thickBot="1">
      <c r="A62" s="480"/>
      <c r="B62" s="481"/>
      <c r="C62" s="481"/>
      <c r="D62" s="481"/>
      <c r="E62" s="487"/>
    </row>
    <row r="63" spans="1:6" s="154" customFormat="1" ht="12.75" customHeight="1">
      <c r="A63" s="192"/>
      <c r="B63" s="191"/>
      <c r="C63" s="191"/>
      <c r="D63" s="191"/>
      <c r="E63" s="191"/>
      <c r="F63" s="160"/>
    </row>
    <row r="64" spans="1:6" s="154" customFormat="1" ht="12.75" customHeight="1">
      <c r="A64" s="193"/>
      <c r="B64" s="194"/>
      <c r="C64" s="194"/>
      <c r="D64" s="161"/>
      <c r="E64" s="161"/>
      <c r="F64" s="160"/>
    </row>
    <row r="65" spans="1:6" s="154" customFormat="1" ht="12.75" customHeight="1">
      <c r="A65" s="195"/>
      <c r="B65" s="196"/>
      <c r="C65" s="157"/>
      <c r="D65" s="158"/>
      <c r="E65" s="159"/>
      <c r="F65" s="160"/>
    </row>
    <row r="66" spans="1:6" s="154" customFormat="1" ht="12.75" customHeight="1">
      <c r="A66" s="195"/>
      <c r="B66" s="196"/>
      <c r="C66" s="157"/>
      <c r="D66" s="158"/>
      <c r="E66" s="159"/>
      <c r="F66" s="160"/>
    </row>
    <row r="67" spans="1:8" s="154" customFormat="1" ht="12.75" customHeight="1">
      <c r="A67" s="195"/>
      <c r="B67" s="196"/>
      <c r="C67" s="157"/>
      <c r="D67" s="158"/>
      <c r="E67" s="159"/>
      <c r="F67" s="197"/>
      <c r="H67" s="196"/>
    </row>
    <row r="68" spans="1:8" s="154" customFormat="1" ht="12.75" customHeight="1">
      <c r="A68" s="195"/>
      <c r="B68" s="196"/>
      <c r="C68" s="157"/>
      <c r="D68" s="158"/>
      <c r="E68" s="159"/>
      <c r="F68" s="197"/>
      <c r="H68" s="196"/>
    </row>
    <row r="69" spans="1:8" s="154" customFormat="1" ht="12.75" customHeight="1">
      <c r="A69" s="195"/>
      <c r="B69" s="196"/>
      <c r="C69" s="157"/>
      <c r="D69" s="158"/>
      <c r="E69" s="159"/>
      <c r="F69" s="197"/>
      <c r="H69" s="196"/>
    </row>
    <row r="70" spans="1:8" s="154" customFormat="1" ht="12.75" customHeight="1">
      <c r="A70" s="195"/>
      <c r="B70" s="196"/>
      <c r="C70" s="157"/>
      <c r="D70" s="158"/>
      <c r="E70" s="159"/>
      <c r="F70" s="197"/>
      <c r="H70" s="196"/>
    </row>
    <row r="71" spans="1:8" s="154" customFormat="1" ht="23.25" customHeight="1">
      <c r="A71" s="195"/>
      <c r="B71" s="196"/>
      <c r="C71" s="157"/>
      <c r="D71" s="158"/>
      <c r="E71" s="159"/>
      <c r="F71" s="197"/>
      <c r="H71" s="196"/>
    </row>
    <row r="72" spans="1:8" s="154" customFormat="1" ht="12" customHeight="1">
      <c r="A72" s="195"/>
      <c r="B72" s="196"/>
      <c r="C72" s="157"/>
      <c r="D72" s="158"/>
      <c r="E72" s="159"/>
      <c r="F72" s="197"/>
      <c r="G72" s="196"/>
      <c r="H72" s="196"/>
    </row>
    <row r="73" spans="1:8" s="154" customFormat="1" ht="15" customHeight="1">
      <c r="A73" s="195"/>
      <c r="B73" s="196"/>
      <c r="C73" s="157"/>
      <c r="D73" s="158"/>
      <c r="E73" s="159"/>
      <c r="F73" s="197"/>
      <c r="G73" s="196"/>
      <c r="H73" s="196"/>
    </row>
    <row r="74" spans="1:8" s="154" customFormat="1" ht="15" customHeight="1">
      <c r="A74" s="195"/>
      <c r="B74" s="196"/>
      <c r="C74" s="157"/>
      <c r="D74" s="158"/>
      <c r="E74" s="159"/>
      <c r="F74" s="197"/>
      <c r="G74" s="196"/>
      <c r="H74" s="196"/>
    </row>
    <row r="75" spans="1:8" s="154" customFormat="1" ht="15" customHeight="1">
      <c r="A75" s="195"/>
      <c r="B75" s="196"/>
      <c r="C75" s="157"/>
      <c r="D75" s="158"/>
      <c r="E75" s="159"/>
      <c r="F75" s="197"/>
      <c r="G75" s="196"/>
      <c r="H75" s="196"/>
    </row>
    <row r="76" spans="1:8" s="154" customFormat="1" ht="15" customHeight="1">
      <c r="A76" s="195"/>
      <c r="B76" s="196"/>
      <c r="C76" s="157"/>
      <c r="D76" s="158"/>
      <c r="E76" s="159"/>
      <c r="F76" s="197"/>
      <c r="G76" s="196"/>
      <c r="H76" s="196"/>
    </row>
  </sheetData>
  <sheetProtection/>
  <mergeCells count="23">
    <mergeCell ref="A61:D62"/>
    <mergeCell ref="E61:E62"/>
    <mergeCell ref="A45:D46"/>
    <mergeCell ref="E45:E46"/>
    <mergeCell ref="A47:A58"/>
    <mergeCell ref="B47:B51"/>
    <mergeCell ref="B52:B58"/>
    <mergeCell ref="A59:D60"/>
    <mergeCell ref="E59:E60"/>
    <mergeCell ref="A19:A30"/>
    <mergeCell ref="B19:B23"/>
    <mergeCell ref="B24:B30"/>
    <mergeCell ref="A31:D32"/>
    <mergeCell ref="E31:E32"/>
    <mergeCell ref="A33:A44"/>
    <mergeCell ref="B33:B37"/>
    <mergeCell ref="B38:B44"/>
    <mergeCell ref="D3:E3"/>
    <mergeCell ref="A5:A16"/>
    <mergeCell ref="B5:B9"/>
    <mergeCell ref="B10:B16"/>
    <mergeCell ref="A17:D18"/>
    <mergeCell ref="E17:E18"/>
  </mergeCells>
  <printOptions/>
  <pageMargins left="0.7086614173228347" right="0.7086614173228347" top="0.7480314960629921" bottom="0.5511811023622047" header="0.31496062992125984" footer="0.31496062992125984"/>
  <pageSetup fitToHeight="1" fitToWidth="1" horizontalDpi="300" verticalDpi="300" orientation="portrait" paperSize="9" scale="95"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2020-12-04T04:26:46Z</cp:lastPrinted>
  <dcterms:created xsi:type="dcterms:W3CDTF">2011-04-28T11:30:41Z</dcterms:created>
  <dcterms:modified xsi:type="dcterms:W3CDTF">2020-12-04T04:34:37Z</dcterms:modified>
  <cp:category/>
  <cp:version/>
  <cp:contentType/>
  <cp:contentStatus/>
</cp:coreProperties>
</file>