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sekiguchi-a\AppData\Local\Box\Box Edit\Documents\rT6KFyiEqk2Cn_rszM7Wzw==\"/>
    </mc:Choice>
  </mc:AlternateContent>
  <xr:revisionPtr revIDLastSave="0" documentId="13_ncr:1_{9F9BF7AF-4C38-4B48-AB6D-C8170873CAE8}" xr6:coauthVersionLast="47" xr6:coauthVersionMax="47" xr10:uidLastSave="{00000000-0000-0000-0000-000000000000}"/>
  <bookViews>
    <workbookView xWindow="-113" yWindow="-13636" windowWidth="24267" windowHeight="13148" tabRatio="740" xr2:uid="{00000000-000D-0000-FFFF-FFFF00000000}"/>
  </bookViews>
  <sheets>
    <sheet name="事業計画書" sheetId="147" r:id="rId1"/>
    <sheet name="収支予算書" sheetId="57" r:id="rId2"/>
    <sheet name="内訳書１(収入事業別)" sheetId="61" r:id="rId3"/>
    <sheet name="内訳書１(収入一括)" sheetId="60" r:id="rId4"/>
    <sheet name="内訳書2-1" sheetId="31" r:id="rId5"/>
    <sheet name="内訳書2-2" sheetId="98" state="hidden" r:id="rId6"/>
    <sheet name="内訳書2-3" sheetId="99" state="hidden" r:id="rId7"/>
    <sheet name="委託内訳書" sheetId="118" state="hidden"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externalReferences>
    <externalReference r:id="rId27"/>
  </externalReference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'内訳書2-1'!$A$1:$R$441</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 localSheetId="0">[1]マスター!$B$2:$F$2</definedName>
    <definedName name="区分">マスター!$B$2:$F$2</definedName>
    <definedName name="区分2">マスター!$B$2:$E$2</definedName>
    <definedName name="事業形態">マスター!$J$3:$J$4</definedName>
    <definedName name="借損料">マスター!$C$3</definedName>
    <definedName name="収入" localSheetId="0">[1]マスター!$H$3:$H$9</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1" i="57" l="1"/>
  <c r="E40" i="57"/>
  <c r="E39" i="57"/>
  <c r="E38" i="57"/>
  <c r="E37" i="57"/>
  <c r="E36" i="57"/>
  <c r="E35" i="57"/>
  <c r="E31" i="57"/>
  <c r="E27" i="57"/>
  <c r="E26" i="57"/>
  <c r="E25" i="57"/>
  <c r="E24" i="57"/>
  <c r="E23" i="57"/>
  <c r="E22" i="57"/>
  <c r="E21" i="57"/>
  <c r="E20" i="57"/>
  <c r="E19" i="57"/>
  <c r="E34" i="57"/>
  <c r="E33" i="57"/>
  <c r="E43" i="57"/>
  <c r="J27" i="57"/>
  <c r="C7" i="31"/>
  <c r="E12" i="61"/>
  <c r="E42" i="57"/>
  <c r="E44" i="57"/>
  <c r="J28" i="57"/>
  <c r="E28" i="57"/>
  <c r="E30" i="57"/>
  <c r="E45" i="57"/>
  <c r="Y12" i="61"/>
  <c r="E10" i="57"/>
  <c r="E12" i="57"/>
  <c r="E13" i="57"/>
  <c r="E15" i="57"/>
  <c r="E16" i="57"/>
  <c r="A429" i="31"/>
  <c r="A270" i="31"/>
  <c r="A160" i="31"/>
  <c r="A1" i="31"/>
  <c r="A1" i="57"/>
  <c r="Q445" i="31"/>
  <c r="Q444" i="31"/>
  <c r="Q443" i="31"/>
  <c r="Q442" i="31"/>
  <c r="Q441" i="31"/>
  <c r="Q440" i="31"/>
  <c r="Q439" i="31"/>
  <c r="Q438" i="31"/>
  <c r="E432" i="31"/>
  <c r="E431" i="31"/>
  <c r="C431" i="31"/>
  <c r="A430" i="31"/>
  <c r="Q428" i="31"/>
  <c r="Q427" i="31"/>
  <c r="Q426" i="31"/>
  <c r="Q425" i="31"/>
  <c r="Q424" i="31"/>
  <c r="Q423" i="31"/>
  <c r="Q422" i="31"/>
  <c r="Q421" i="31"/>
  <c r="Q420" i="31"/>
  <c r="Q419" i="31"/>
  <c r="Q418" i="31"/>
  <c r="Q417" i="31"/>
  <c r="Q416" i="31"/>
  <c r="Q415" i="31"/>
  <c r="Q414" i="31"/>
  <c r="Q413" i="31"/>
  <c r="Q412" i="31"/>
  <c r="Q411" i="3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5" i="31"/>
  <c r="Q364" i="31"/>
  <c r="Q363" i="31"/>
  <c r="Q362" i="31"/>
  <c r="Q361" i="31"/>
  <c r="Q360" i="31"/>
  <c r="Q359" i="31"/>
  <c r="Q358" i="31"/>
  <c r="Q357" i="31"/>
  <c r="Q356" i="31"/>
  <c r="Q355" i="31"/>
  <c r="Q354" i="31"/>
  <c r="Q353" i="31"/>
  <c r="Q352" i="3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F435" i="31"/>
  <c r="A160" i="100"/>
  <c r="A1" i="100"/>
  <c r="A160" i="101"/>
  <c r="A1" i="101"/>
  <c r="A160" i="102"/>
  <c r="A1" i="102"/>
  <c r="A160" i="103"/>
  <c r="A1" i="103"/>
  <c r="A160" i="104"/>
  <c r="A1" i="104"/>
  <c r="A160" i="105"/>
  <c r="A1" i="105"/>
  <c r="A160" i="106"/>
  <c r="A1" i="106"/>
  <c r="A160" i="107"/>
  <c r="A1" i="107"/>
  <c r="A160" i="108"/>
  <c r="A1" i="108"/>
  <c r="A160" i="109"/>
  <c r="A1" i="109"/>
  <c r="A160" i="110"/>
  <c r="A1" i="110"/>
  <c r="A160" i="112"/>
  <c r="A1" i="112"/>
  <c r="A160" i="113"/>
  <c r="A1" i="113"/>
  <c r="A160" i="114"/>
  <c r="A1" i="114"/>
  <c r="A160" i="115"/>
  <c r="A1" i="115"/>
  <c r="A1" i="116"/>
  <c r="A160" i="117"/>
  <c r="A1" i="117"/>
  <c r="A1" i="118"/>
  <c r="A160" i="99"/>
  <c r="A1" i="99"/>
  <c r="A160" i="98"/>
  <c r="A1" i="98"/>
  <c r="A1" i="60"/>
  <c r="A1" i="61"/>
  <c r="F6" i="61"/>
  <c r="E163" i="117"/>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Y35" i="61"/>
  <c r="Y35" i="60"/>
  <c r="U5" i="61"/>
  <c r="V5" i="61"/>
  <c r="W5" i="61"/>
  <c r="X5" i="61"/>
  <c r="Q10" i="99"/>
  <c r="F238" i="99"/>
  <c r="G23" i="61"/>
  <c r="Q11" i="99"/>
  <c r="Q27" i="99"/>
  <c r="Q12" i="99"/>
  <c r="Q28" i="99"/>
  <c r="Q13" i="99"/>
  <c r="Q29" i="99"/>
  <c r="F239" i="99"/>
  <c r="G24" i="61"/>
  <c r="Q14" i="99"/>
  <c r="Q30" i="99"/>
  <c r="Q15" i="99"/>
  <c r="Q31" i="99"/>
  <c r="Q16" i="99"/>
  <c r="Q32" i="99"/>
  <c r="Q17" i="99"/>
  <c r="Q33" i="99"/>
  <c r="Q18" i="99"/>
  <c r="Q34" i="99"/>
  <c r="F240" i="99"/>
  <c r="G25" i="61"/>
  <c r="Q19" i="99"/>
  <c r="Q35" i="99"/>
  <c r="F241" i="99"/>
  <c r="G26" i="61"/>
  <c r="Q20" i="99"/>
  <c r="Q36" i="99"/>
  <c r="F242" i="99"/>
  <c r="G27" i="61"/>
  <c r="Q21" i="99"/>
  <c r="Q37" i="99"/>
  <c r="F243" i="99"/>
  <c r="G28" i="61"/>
  <c r="Q22" i="99"/>
  <c r="Q38" i="99"/>
  <c r="F244" i="99"/>
  <c r="G29" i="61"/>
  <c r="Q23" i="99"/>
  <c r="Q39" i="99"/>
  <c r="F245" i="99"/>
  <c r="G30" i="61"/>
  <c r="Q24" i="99"/>
  <c r="Q40" i="99"/>
  <c r="F246" i="99"/>
  <c r="G31" i="61"/>
  <c r="Q25" i="99"/>
  <c r="Q41" i="99"/>
  <c r="F247" i="99"/>
  <c r="Q26" i="99"/>
  <c r="E7" i="99"/>
  <c r="Q42" i="99"/>
  <c r="Q43" i="99"/>
  <c r="F248" i="99"/>
  <c r="G33" i="61"/>
  <c r="G23" i="60"/>
  <c r="F252" i="99"/>
  <c r="G37" i="60"/>
  <c r="F253" i="99"/>
  <c r="G38" i="60"/>
  <c r="F254" i="99"/>
  <c r="G39" i="60"/>
  <c r="F255" i="99"/>
  <c r="G40" i="60"/>
  <c r="F256" i="99"/>
  <c r="G41" i="60"/>
  <c r="F257" i="99"/>
  <c r="G42" i="60"/>
  <c r="F258" i="99"/>
  <c r="G43" i="60"/>
  <c r="F259" i="99"/>
  <c r="G44" i="60"/>
  <c r="F260" i="99"/>
  <c r="G45" i="60"/>
  <c r="F261" i="99"/>
  <c r="G46" i="60"/>
  <c r="F262" i="99"/>
  <c r="G47" i="60"/>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100"/>
  <c r="H31" i="60"/>
  <c r="F246" i="101"/>
  <c r="F246" i="102"/>
  <c r="J31" i="60"/>
  <c r="F246" i="103"/>
  <c r="K31" i="60"/>
  <c r="F246" i="104"/>
  <c r="L31" i="60"/>
  <c r="F246" i="105"/>
  <c r="F246" i="106"/>
  <c r="N31" i="60"/>
  <c r="F246" i="107"/>
  <c r="O31" i="60"/>
  <c r="F246" i="108"/>
  <c r="P31" i="60"/>
  <c r="F246" i="109"/>
  <c r="F246" i="110"/>
  <c r="R31" i="60"/>
  <c r="F246" i="112"/>
  <c r="S31" i="60"/>
  <c r="F246" i="113"/>
  <c r="T31" i="60"/>
  <c r="F246" i="114"/>
  <c r="F246" i="115"/>
  <c r="V31" i="60"/>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c r="Q10" i="118"/>
  <c r="F164" i="118"/>
  <c r="F260" i="117"/>
  <c r="X45" i="61"/>
  <c r="F256" i="117"/>
  <c r="X41" i="60"/>
  <c r="F245" i="117"/>
  <c r="X30" i="61"/>
  <c r="F241" i="117"/>
  <c r="X26" i="6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c r="X16" i="61"/>
  <c r="Q174" i="117"/>
  <c r="F229" i="117"/>
  <c r="X13" i="61"/>
  <c r="Q173" i="117"/>
  <c r="F228" i="117"/>
  <c r="X12" i="61"/>
  <c r="Q172" i="117"/>
  <c r="F227" i="117"/>
  <c r="X11" i="61"/>
  <c r="Q171" i="117"/>
  <c r="F226" i="117"/>
  <c r="X10" i="61"/>
  <c r="Q170" i="117"/>
  <c r="F225" i="117"/>
  <c r="X9" i="6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c r="Q41" i="117"/>
  <c r="F261" i="117"/>
  <c r="X46" i="61"/>
  <c r="Q40" i="117"/>
  <c r="Q39" i="117"/>
  <c r="F259" i="117"/>
  <c r="Q38" i="117"/>
  <c r="F258" i="117"/>
  <c r="Q37" i="117"/>
  <c r="F257" i="117"/>
  <c r="Q36" i="117"/>
  <c r="Q35" i="117"/>
  <c r="F255" i="117"/>
  <c r="Q34" i="117"/>
  <c r="F254" i="117"/>
  <c r="Q33" i="117"/>
  <c r="Q32" i="117"/>
  <c r="Q31" i="117"/>
  <c r="Q30" i="117"/>
  <c r="Q29" i="117"/>
  <c r="E7" i="117"/>
  <c r="Q28" i="117"/>
  <c r="Q27" i="117"/>
  <c r="Q26" i="117"/>
  <c r="F252" i="117"/>
  <c r="Q25" i="117"/>
  <c r="F248" i="117"/>
  <c r="X33" i="61"/>
  <c r="Q24" i="117"/>
  <c r="F246" i="117"/>
  <c r="X31" i="60"/>
  <c r="Q23" i="117"/>
  <c r="Q22" i="117"/>
  <c r="F244" i="117"/>
  <c r="Q21" i="117"/>
  <c r="F243" i="117"/>
  <c r="Q20" i="117"/>
  <c r="F242" i="117"/>
  <c r="Q19" i="117"/>
  <c r="Q18" i="117"/>
  <c r="F240" i="117"/>
  <c r="Q17" i="117"/>
  <c r="Q16" i="117"/>
  <c r="Q15" i="117"/>
  <c r="Q14" i="117"/>
  <c r="Q13" i="117"/>
  <c r="F239" i="117"/>
  <c r="Q12" i="117"/>
  <c r="Q11" i="117"/>
  <c r="Q10" i="117"/>
  <c r="F238" i="117"/>
  <c r="F262" i="116"/>
  <c r="W47" i="61"/>
  <c r="F261" i="116"/>
  <c r="W46" i="61"/>
  <c r="F260" i="116"/>
  <c r="F259" i="116"/>
  <c r="W44" i="60"/>
  <c r="F258" i="116"/>
  <c r="W43" i="60"/>
  <c r="F257" i="116"/>
  <c r="W42" i="60"/>
  <c r="F256" i="116"/>
  <c r="F255" i="116"/>
  <c r="W40" i="60"/>
  <c r="F254" i="116"/>
  <c r="W39" i="61"/>
  <c r="F253" i="116"/>
  <c r="W38" i="61"/>
  <c r="F252" i="116"/>
  <c r="F248" i="116"/>
  <c r="W33" i="60"/>
  <c r="F245" i="116"/>
  <c r="W30" i="60"/>
  <c r="F244" i="116"/>
  <c r="F243" i="116"/>
  <c r="F242" i="116"/>
  <c r="W27" i="61"/>
  <c r="F241" i="116"/>
  <c r="W26" i="60"/>
  <c r="F240" i="116"/>
  <c r="F239" i="116"/>
  <c r="F238" i="116"/>
  <c r="W23" i="61"/>
  <c r="F229" i="116"/>
  <c r="W13" i="61"/>
  <c r="F228" i="116"/>
  <c r="W12" i="61"/>
  <c r="F227" i="116"/>
  <c r="W11" i="61"/>
  <c r="F226" i="116"/>
  <c r="W10" i="61"/>
  <c r="F225" i="116"/>
  <c r="W9" i="6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c r="M6" i="116"/>
  <c r="E7" i="116"/>
  <c r="F262" i="115"/>
  <c r="F261" i="115"/>
  <c r="V46" i="60"/>
  <c r="F260" i="115"/>
  <c r="F259" i="115"/>
  <c r="V44" i="61"/>
  <c r="F258" i="115"/>
  <c r="F257" i="115"/>
  <c r="V42" i="61"/>
  <c r="F256" i="115"/>
  <c r="F255" i="115"/>
  <c r="F254" i="115"/>
  <c r="F253" i="115"/>
  <c r="V38" i="60"/>
  <c r="F252" i="115"/>
  <c r="F248" i="115"/>
  <c r="V33" i="60"/>
  <c r="F245" i="115"/>
  <c r="V30" i="61"/>
  <c r="F244" i="115"/>
  <c r="F243" i="115"/>
  <c r="V28" i="61"/>
  <c r="F242" i="115"/>
  <c r="F241" i="115"/>
  <c r="V26" i="60"/>
  <c r="F240" i="115"/>
  <c r="F239" i="115"/>
  <c r="V24" i="60"/>
  <c r="F238" i="115"/>
  <c r="F229" i="115"/>
  <c r="V13" i="61"/>
  <c r="F228" i="115"/>
  <c r="V12" i="61"/>
  <c r="F227" i="115"/>
  <c r="V11" i="61"/>
  <c r="F226" i="115"/>
  <c r="F225" i="115"/>
  <c r="V9" i="6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c r="M6" i="115"/>
  <c r="E7" i="115"/>
  <c r="F262" i="114"/>
  <c r="F261" i="114"/>
  <c r="U46" i="60"/>
  <c r="F260" i="114"/>
  <c r="F259" i="114"/>
  <c r="F258" i="114"/>
  <c r="F257" i="114"/>
  <c r="U42" i="60"/>
  <c r="F256" i="114"/>
  <c r="F255" i="114"/>
  <c r="F254" i="114"/>
  <c r="F253" i="114"/>
  <c r="U38" i="60"/>
  <c r="F252" i="114"/>
  <c r="F248" i="114"/>
  <c r="F245" i="114"/>
  <c r="U30" i="61"/>
  <c r="F244" i="114"/>
  <c r="U29" i="60"/>
  <c r="F243" i="114"/>
  <c r="F242" i="114"/>
  <c r="F241" i="114"/>
  <c r="F240" i="114"/>
  <c r="U25" i="60"/>
  <c r="F239" i="114"/>
  <c r="F238" i="114"/>
  <c r="F229" i="114"/>
  <c r="U13" i="61"/>
  <c r="F228" i="114"/>
  <c r="U12" i="61"/>
  <c r="F227" i="114"/>
  <c r="U11" i="61"/>
  <c r="F226" i="114"/>
  <c r="U10" i="61"/>
  <c r="F225" i="114"/>
  <c r="U9" i="6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c r="E7" i="114"/>
  <c r="F262" i="113"/>
  <c r="F261" i="113"/>
  <c r="F260" i="113"/>
  <c r="T45" i="60"/>
  <c r="F259" i="113"/>
  <c r="T44" i="60"/>
  <c r="F258" i="113"/>
  <c r="F257" i="113"/>
  <c r="F256" i="113"/>
  <c r="T41" i="60"/>
  <c r="F255" i="113"/>
  <c r="F254" i="113"/>
  <c r="F253" i="113"/>
  <c r="F252" i="113"/>
  <c r="T37" i="60"/>
  <c r="F248" i="113"/>
  <c r="T33" i="60"/>
  <c r="F245" i="113"/>
  <c r="F244" i="113"/>
  <c r="T29" i="60"/>
  <c r="F243" i="113"/>
  <c r="T28" i="60"/>
  <c r="F242" i="113"/>
  <c r="F241" i="113"/>
  <c r="F240" i="113"/>
  <c r="F239" i="113"/>
  <c r="T24" i="60"/>
  <c r="F238" i="113"/>
  <c r="F229" i="113"/>
  <c r="T13" i="61"/>
  <c r="F228" i="113"/>
  <c r="T12" i="61"/>
  <c r="F227" i="113"/>
  <c r="T11" i="61"/>
  <c r="F226" i="113"/>
  <c r="T10" i="61"/>
  <c r="F225" i="113"/>
  <c r="T9" i="6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c r="E7" i="113"/>
  <c r="F262" i="112"/>
  <c r="F261" i="112"/>
  <c r="S46" i="61"/>
  <c r="F260" i="112"/>
  <c r="F259" i="112"/>
  <c r="S44" i="60"/>
  <c r="F258" i="112"/>
  <c r="F257" i="112"/>
  <c r="S42" i="60"/>
  <c r="F256" i="112"/>
  <c r="F255" i="112"/>
  <c r="S40" i="60"/>
  <c r="F254" i="112"/>
  <c r="F253" i="112"/>
  <c r="S38" i="61"/>
  <c r="F252" i="112"/>
  <c r="F248" i="112"/>
  <c r="S33" i="60"/>
  <c r="F245" i="112"/>
  <c r="S30" i="60"/>
  <c r="F244" i="112"/>
  <c r="F243" i="112"/>
  <c r="S28" i="61"/>
  <c r="F242" i="112"/>
  <c r="S27" i="60"/>
  <c r="F241" i="112"/>
  <c r="S26" i="60"/>
  <c r="F240" i="112"/>
  <c r="F239" i="112"/>
  <c r="S24" i="60"/>
  <c r="F238" i="112"/>
  <c r="S23" i="61"/>
  <c r="F229" i="112"/>
  <c r="S13" i="61"/>
  <c r="F228" i="112"/>
  <c r="S12" i="61"/>
  <c r="F227" i="112"/>
  <c r="S11" i="61"/>
  <c r="F226" i="112"/>
  <c r="S10" i="61"/>
  <c r="F225" i="112"/>
  <c r="S9" i="6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47" i="112"/>
  <c r="E7" i="112"/>
  <c r="F262" i="110"/>
  <c r="F261" i="110"/>
  <c r="F260" i="110"/>
  <c r="F259" i="110"/>
  <c r="R44" i="60"/>
  <c r="F258" i="110"/>
  <c r="F257" i="110"/>
  <c r="F256" i="110"/>
  <c r="F255" i="110"/>
  <c r="R40" i="60"/>
  <c r="F254" i="110"/>
  <c r="F253" i="110"/>
  <c r="F252" i="110"/>
  <c r="F248" i="110"/>
  <c r="R33" i="61"/>
  <c r="F245" i="110"/>
  <c r="F244" i="110"/>
  <c r="F243" i="110"/>
  <c r="R28" i="60"/>
  <c r="F242" i="110"/>
  <c r="F241" i="110"/>
  <c r="F240" i="110"/>
  <c r="F239" i="110"/>
  <c r="R24" i="61"/>
  <c r="F238" i="110"/>
  <c r="F229" i="110"/>
  <c r="R13" i="61"/>
  <c r="F228" i="110"/>
  <c r="R12" i="61"/>
  <c r="F227" i="110"/>
  <c r="R11" i="61"/>
  <c r="F226" i="110"/>
  <c r="F225" i="110"/>
  <c r="R9" i="6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c r="E7" i="110"/>
  <c r="F262" i="109"/>
  <c r="F261" i="109"/>
  <c r="Q46" i="60"/>
  <c r="F260" i="109"/>
  <c r="F259" i="109"/>
  <c r="Q44" i="61"/>
  <c r="F258" i="109"/>
  <c r="F257" i="109"/>
  <c r="Q42" i="60"/>
  <c r="F256" i="109"/>
  <c r="F255" i="109"/>
  <c r="Q40" i="60"/>
  <c r="F254" i="109"/>
  <c r="F253" i="109"/>
  <c r="Q38" i="60"/>
  <c r="F252" i="109"/>
  <c r="F248" i="109"/>
  <c r="Q33" i="60"/>
  <c r="F245" i="109"/>
  <c r="Q30" i="60"/>
  <c r="F244" i="109"/>
  <c r="F243" i="109"/>
  <c r="Q28" i="60"/>
  <c r="F242" i="109"/>
  <c r="F241" i="109"/>
  <c r="Q26" i="60"/>
  <c r="F240" i="109"/>
  <c r="F239" i="109"/>
  <c r="Q24" i="60"/>
  <c r="F238" i="109"/>
  <c r="F229" i="109"/>
  <c r="Q13" i="61"/>
  <c r="F228" i="109"/>
  <c r="Q12" i="61"/>
  <c r="F227" i="109"/>
  <c r="Q11" i="61"/>
  <c r="F226" i="109"/>
  <c r="Q10" i="61"/>
  <c r="F225" i="109"/>
  <c r="Q9" i="6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c r="E7" i="109"/>
  <c r="F262" i="108"/>
  <c r="F261" i="108"/>
  <c r="P46" i="61"/>
  <c r="F260" i="108"/>
  <c r="P45" i="60"/>
  <c r="F259" i="108"/>
  <c r="P44" i="60"/>
  <c r="F258" i="108"/>
  <c r="F257" i="108"/>
  <c r="P42" i="60"/>
  <c r="F256" i="108"/>
  <c r="P41" i="61"/>
  <c r="F255" i="108"/>
  <c r="P40" i="60"/>
  <c r="F254" i="108"/>
  <c r="F253" i="108"/>
  <c r="P38" i="61"/>
  <c r="F252" i="108"/>
  <c r="P37" i="61"/>
  <c r="F248" i="108"/>
  <c r="P33" i="60"/>
  <c r="F245" i="108"/>
  <c r="F244" i="108"/>
  <c r="P29" i="60"/>
  <c r="F243" i="108"/>
  <c r="P28" i="61"/>
  <c r="F242" i="108"/>
  <c r="F241" i="108"/>
  <c r="F240" i="108"/>
  <c r="P25" i="61"/>
  <c r="F239" i="108"/>
  <c r="P24" i="60"/>
  <c r="F238" i="108"/>
  <c r="P23" i="61"/>
  <c r="F229" i="108"/>
  <c r="P13" i="61"/>
  <c r="F228" i="108"/>
  <c r="P12" i="61"/>
  <c r="F227" i="108"/>
  <c r="P11" i="61"/>
  <c r="F226" i="108"/>
  <c r="P10" i="61"/>
  <c r="F225" i="108"/>
  <c r="P9" i="6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c r="E7" i="108"/>
  <c r="F262" i="107"/>
  <c r="F261" i="107"/>
  <c r="O46" i="61"/>
  <c r="F260" i="107"/>
  <c r="F259" i="107"/>
  <c r="O44" i="60"/>
  <c r="F258" i="107"/>
  <c r="F257" i="107"/>
  <c r="O42" i="60"/>
  <c r="F256" i="107"/>
  <c r="F255" i="107"/>
  <c r="O40" i="60"/>
  <c r="F254" i="107"/>
  <c r="F253" i="107"/>
  <c r="O38" i="61"/>
  <c r="F252" i="107"/>
  <c r="F248" i="107"/>
  <c r="O33" i="60"/>
  <c r="F245" i="107"/>
  <c r="O30" i="60"/>
  <c r="F244" i="107"/>
  <c r="F243" i="107"/>
  <c r="O28" i="60"/>
  <c r="F242" i="107"/>
  <c r="O27" i="61"/>
  <c r="F241" i="107"/>
  <c r="O26" i="60"/>
  <c r="F240" i="107"/>
  <c r="F239" i="107"/>
  <c r="O24" i="60"/>
  <c r="F238" i="107"/>
  <c r="O23" i="61"/>
  <c r="F229" i="107"/>
  <c r="O13" i="61"/>
  <c r="F228" i="107"/>
  <c r="O12" i="61"/>
  <c r="F227" i="107"/>
  <c r="O11" i="61"/>
  <c r="F226" i="107"/>
  <c r="O10" i="61"/>
  <c r="F225" i="107"/>
  <c r="O9" i="6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c r="E7" i="107"/>
  <c r="F262" i="106"/>
  <c r="N47" i="60"/>
  <c r="F261" i="106"/>
  <c r="N46" i="61"/>
  <c r="F260" i="106"/>
  <c r="F259" i="106"/>
  <c r="N44" i="60"/>
  <c r="F258" i="106"/>
  <c r="N43" i="61"/>
  <c r="F257" i="106"/>
  <c r="N42" i="61"/>
  <c r="F256" i="106"/>
  <c r="F255" i="106"/>
  <c r="F254" i="106"/>
  <c r="N39" i="60"/>
  <c r="F253" i="106"/>
  <c r="N38" i="61"/>
  <c r="F252" i="106"/>
  <c r="F248" i="106"/>
  <c r="N33" i="60"/>
  <c r="F245" i="106"/>
  <c r="N30" i="60"/>
  <c r="F244" i="106"/>
  <c r="F243" i="106"/>
  <c r="N28" i="60"/>
  <c r="F242" i="106"/>
  <c r="F241" i="106"/>
  <c r="N26" i="60"/>
  <c r="F240" i="106"/>
  <c r="F239" i="106"/>
  <c r="N24" i="60"/>
  <c r="F238" i="106"/>
  <c r="F229" i="106"/>
  <c r="N13" i="61"/>
  <c r="F228" i="106"/>
  <c r="N12" i="61"/>
  <c r="F227" i="106"/>
  <c r="N11" i="61"/>
  <c r="F226" i="106"/>
  <c r="F225" i="106"/>
  <c r="N9" i="6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c r="E7" i="106"/>
  <c r="F262" i="105"/>
  <c r="F261" i="105"/>
  <c r="M46" i="61"/>
  <c r="F260" i="105"/>
  <c r="F259" i="105"/>
  <c r="M44" i="60"/>
  <c r="F258" i="105"/>
  <c r="F257" i="105"/>
  <c r="M42" i="60"/>
  <c r="F256" i="105"/>
  <c r="F255" i="105"/>
  <c r="M40" i="61"/>
  <c r="F254" i="105"/>
  <c r="F253" i="105"/>
  <c r="M38" i="60"/>
  <c r="F252" i="105"/>
  <c r="F248" i="105"/>
  <c r="M33" i="60"/>
  <c r="F245" i="105"/>
  <c r="M30" i="60"/>
  <c r="F244" i="105"/>
  <c r="M29" i="61"/>
  <c r="F243" i="105"/>
  <c r="M28" i="60"/>
  <c r="F242" i="105"/>
  <c r="F241" i="105"/>
  <c r="M26" i="60"/>
  <c r="F240" i="105"/>
  <c r="M25" i="60"/>
  <c r="F239" i="105"/>
  <c r="M24" i="61"/>
  <c r="F238" i="105"/>
  <c r="F229" i="105"/>
  <c r="M13" i="61"/>
  <c r="F228" i="105"/>
  <c r="M12" i="61"/>
  <c r="F227" i="105"/>
  <c r="M11" i="61"/>
  <c r="F226" i="105"/>
  <c r="M10" i="61"/>
  <c r="F225" i="105"/>
  <c r="M9" i="6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c r="E7" i="105"/>
  <c r="F262" i="104"/>
  <c r="L47" i="60"/>
  <c r="F261" i="104"/>
  <c r="L46" i="60"/>
  <c r="F260" i="104"/>
  <c r="L45" i="60"/>
  <c r="F259" i="104"/>
  <c r="L44" i="60"/>
  <c r="F258" i="104"/>
  <c r="L43" i="61"/>
  <c r="F257" i="104"/>
  <c r="L42" i="61"/>
  <c r="F256" i="104"/>
  <c r="L41" i="61"/>
  <c r="F255" i="104"/>
  <c r="F254" i="104"/>
  <c r="L39" i="60"/>
  <c r="F253" i="104"/>
  <c r="L38" i="61"/>
  <c r="F252" i="104"/>
  <c r="L37" i="60"/>
  <c r="F248" i="104"/>
  <c r="L33" i="61"/>
  <c r="F245" i="104"/>
  <c r="L30" i="61"/>
  <c r="F244" i="104"/>
  <c r="L29" i="60"/>
  <c r="F243" i="104"/>
  <c r="L28" i="60"/>
  <c r="F242" i="104"/>
  <c r="L27" i="60"/>
  <c r="F241" i="104"/>
  <c r="L26" i="61"/>
  <c r="F240" i="104"/>
  <c r="L25" i="60"/>
  <c r="F239" i="104"/>
  <c r="L24" i="61"/>
  <c r="F238" i="104"/>
  <c r="L23" i="61"/>
  <c r="F229" i="104"/>
  <c r="L13" i="61"/>
  <c r="F228" i="104"/>
  <c r="L12" i="61"/>
  <c r="F227" i="104"/>
  <c r="L11" i="61"/>
  <c r="F226" i="104"/>
  <c r="L10" i="61"/>
  <c r="F225" i="104"/>
  <c r="L9" i="6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c r="M6" i="104"/>
  <c r="E7" i="104"/>
  <c r="F262" i="103"/>
  <c r="F261" i="103"/>
  <c r="K46" i="60"/>
  <c r="F260" i="103"/>
  <c r="K45" i="60"/>
  <c r="F259" i="103"/>
  <c r="K44" i="61"/>
  <c r="F258" i="103"/>
  <c r="F257" i="103"/>
  <c r="K42" i="60"/>
  <c r="F256" i="103"/>
  <c r="K41" i="61"/>
  <c r="F255" i="103"/>
  <c r="K40" i="61"/>
  <c r="F254" i="103"/>
  <c r="K39" i="61"/>
  <c r="F253" i="103"/>
  <c r="F252" i="103"/>
  <c r="K37" i="61"/>
  <c r="F248" i="103"/>
  <c r="K33" i="60"/>
  <c r="F245" i="103"/>
  <c r="K30" i="60"/>
  <c r="F244" i="103"/>
  <c r="F243" i="103"/>
  <c r="K28" i="60"/>
  <c r="F242" i="103"/>
  <c r="K27" i="60"/>
  <c r="F241" i="103"/>
  <c r="K26" i="60"/>
  <c r="F240" i="103"/>
  <c r="F239" i="103"/>
  <c r="K24" i="60"/>
  <c r="F238" i="103"/>
  <c r="K23" i="61"/>
  <c r="F229" i="103"/>
  <c r="K13" i="61"/>
  <c r="F228" i="103"/>
  <c r="K12" i="61"/>
  <c r="F227" i="103"/>
  <c r="K11" i="61"/>
  <c r="F226" i="103"/>
  <c r="K10" i="61"/>
  <c r="F225" i="103"/>
  <c r="K9" i="6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c r="E7" i="103"/>
  <c r="F262" i="102"/>
  <c r="J47" i="60"/>
  <c r="F261" i="102"/>
  <c r="J46" i="60"/>
  <c r="F260" i="102"/>
  <c r="F259" i="102"/>
  <c r="J44" i="60"/>
  <c r="F258" i="102"/>
  <c r="J43" i="61"/>
  <c r="F257" i="102"/>
  <c r="J42" i="61"/>
  <c r="F256" i="102"/>
  <c r="F255" i="102"/>
  <c r="J40" i="61"/>
  <c r="F254" i="102"/>
  <c r="J39" i="60"/>
  <c r="F253" i="102"/>
  <c r="J38" i="61"/>
  <c r="F252" i="102"/>
  <c r="F248" i="102"/>
  <c r="J33" i="61"/>
  <c r="F245" i="102"/>
  <c r="J30" i="61"/>
  <c r="F244" i="102"/>
  <c r="F243" i="102"/>
  <c r="J28" i="60"/>
  <c r="F242" i="102"/>
  <c r="J27" i="60"/>
  <c r="F241" i="102"/>
  <c r="J26" i="61"/>
  <c r="F240" i="102"/>
  <c r="F239" i="102"/>
  <c r="J24" i="61"/>
  <c r="F238" i="102"/>
  <c r="J23" i="61"/>
  <c r="F229" i="102"/>
  <c r="J13" i="61"/>
  <c r="F228" i="102"/>
  <c r="J12" i="61"/>
  <c r="F227" i="102"/>
  <c r="J11" i="61"/>
  <c r="F226" i="102"/>
  <c r="F225" i="102"/>
  <c r="J9" i="6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c r="E7" i="102"/>
  <c r="F262" i="101"/>
  <c r="I47" i="60"/>
  <c r="F261" i="101"/>
  <c r="I46" i="60"/>
  <c r="F260" i="101"/>
  <c r="I45" i="60"/>
  <c r="F259" i="101"/>
  <c r="I44" i="61"/>
  <c r="F258" i="101"/>
  <c r="I43" i="61"/>
  <c r="F257" i="101"/>
  <c r="I42" i="60"/>
  <c r="F256" i="101"/>
  <c r="I41" i="61"/>
  <c r="F255" i="101"/>
  <c r="I40" i="61"/>
  <c r="F254" i="101"/>
  <c r="I39" i="60"/>
  <c r="F253" i="101"/>
  <c r="I38" i="60"/>
  <c r="F252" i="101"/>
  <c r="I37" i="60"/>
  <c r="F248" i="101"/>
  <c r="I33" i="60"/>
  <c r="F245" i="101"/>
  <c r="I30" i="60"/>
  <c r="F244" i="101"/>
  <c r="I29" i="60"/>
  <c r="F243" i="101"/>
  <c r="I28" i="61"/>
  <c r="F242" i="101"/>
  <c r="I27" i="61"/>
  <c r="F241" i="101"/>
  <c r="I26" i="60"/>
  <c r="F240" i="101"/>
  <c r="I25" i="60"/>
  <c r="F239" i="101"/>
  <c r="I24" i="60"/>
  <c r="F238" i="101"/>
  <c r="I23" i="61"/>
  <c r="F229" i="101"/>
  <c r="I13" i="61"/>
  <c r="F228" i="101"/>
  <c r="I12" i="61"/>
  <c r="F227" i="101"/>
  <c r="I11" i="61"/>
  <c r="F226" i="101"/>
  <c r="I10" i="61"/>
  <c r="F225" i="101"/>
  <c r="I9" i="6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c r="E7" i="101"/>
  <c r="F262" i="100"/>
  <c r="H47" i="60"/>
  <c r="F261" i="100"/>
  <c r="H46" i="61"/>
  <c r="F260" i="100"/>
  <c r="H45" i="60"/>
  <c r="F259" i="100"/>
  <c r="H44" i="60"/>
  <c r="F258" i="100"/>
  <c r="H43" i="60"/>
  <c r="F257" i="100"/>
  <c r="H42" i="61"/>
  <c r="F256" i="100"/>
  <c r="H41" i="60"/>
  <c r="F254" i="100"/>
  <c r="H39" i="61"/>
  <c r="F253" i="100"/>
  <c r="H38" i="60"/>
  <c r="F252" i="100"/>
  <c r="H37" i="61"/>
  <c r="F245" i="100"/>
  <c r="H30" i="60"/>
  <c r="F244" i="100"/>
  <c r="H29" i="61"/>
  <c r="F243" i="100"/>
  <c r="H28" i="61"/>
  <c r="F242" i="100"/>
  <c r="H27" i="60"/>
  <c r="F241" i="100"/>
  <c r="H26" i="60"/>
  <c r="F240" i="100"/>
  <c r="H25" i="60"/>
  <c r="F239" i="100"/>
  <c r="H24" i="61"/>
  <c r="F238" i="100"/>
  <c r="H23" i="60"/>
  <c r="F229" i="100"/>
  <c r="H13" i="61"/>
  <c r="F227" i="100"/>
  <c r="H11" i="61"/>
  <c r="F226" i="100"/>
  <c r="H10" i="61"/>
  <c r="F225" i="100"/>
  <c r="H9" i="6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c r="Q12" i="100"/>
  <c r="E7" i="100"/>
  <c r="Q11" i="100"/>
  <c r="F248" i="100"/>
  <c r="H33" i="60"/>
  <c r="Q10" i="100"/>
  <c r="F247" i="100"/>
  <c r="M6" i="100"/>
  <c r="Q172" i="99"/>
  <c r="F229" i="99"/>
  <c r="G13" i="61"/>
  <c r="F227" i="99"/>
  <c r="G11" i="61"/>
  <c r="F226" i="99"/>
  <c r="G10" i="6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c r="F261" i="98"/>
  <c r="F46" i="60"/>
  <c r="F260" i="98"/>
  <c r="F45" i="60"/>
  <c r="F259" i="98"/>
  <c r="F44" i="61"/>
  <c r="F258" i="98"/>
  <c r="F43" i="60"/>
  <c r="F257" i="98"/>
  <c r="F42" i="61"/>
  <c r="F256" i="98"/>
  <c r="F41" i="60"/>
  <c r="F254" i="98"/>
  <c r="F39" i="60"/>
  <c r="F253" i="98"/>
  <c r="F38" i="60"/>
  <c r="F227" i="98"/>
  <c r="F11" i="6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c r="F13" i="61"/>
  <c r="Q173" i="98"/>
  <c r="Q172" i="98"/>
  <c r="Q170" i="98"/>
  <c r="F225" i="98"/>
  <c r="F9" i="6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F246" i="98"/>
  <c r="F31" i="61"/>
  <c r="Q20" i="98"/>
  <c r="Q19" i="98"/>
  <c r="Q18" i="98"/>
  <c r="Q17" i="98"/>
  <c r="Q16" i="98"/>
  <c r="F244" i="98"/>
  <c r="F29" i="60"/>
  <c r="Q15" i="98"/>
  <c r="Q14" i="98"/>
  <c r="Q13" i="98"/>
  <c r="F255" i="98"/>
  <c r="F40" i="61"/>
  <c r="Q12" i="98"/>
  <c r="F252" i="98"/>
  <c r="F37" i="61"/>
  <c r="Q11" i="98"/>
  <c r="Q10" i="98"/>
  <c r="F172" i="118"/>
  <c r="M6" i="118"/>
  <c r="F186" i="118"/>
  <c r="E7" i="98"/>
  <c r="L29" i="61"/>
  <c r="M29" i="60"/>
  <c r="N45" i="60"/>
  <c r="N45" i="61"/>
  <c r="I23" i="60"/>
  <c r="J41" i="60"/>
  <c r="J41" i="61"/>
  <c r="J45" i="60"/>
  <c r="J45" i="61"/>
  <c r="K39" i="60"/>
  <c r="K43" i="60"/>
  <c r="K43" i="61"/>
  <c r="K47" i="60"/>
  <c r="K47" i="61"/>
  <c r="L43" i="60"/>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26" i="60"/>
  <c r="R26" i="61"/>
  <c r="R30" i="60"/>
  <c r="R30" i="61"/>
  <c r="R37" i="60"/>
  <c r="R37" i="61"/>
  <c r="R39" i="60"/>
  <c r="R39" i="61"/>
  <c r="R43" i="60"/>
  <c r="R43" i="61"/>
  <c r="R47" i="60"/>
  <c r="R47" i="61"/>
  <c r="S23" i="60"/>
  <c r="S25" i="60"/>
  <c r="S25" i="61"/>
  <c r="S29" i="60"/>
  <c r="S29" i="61"/>
  <c r="U27" i="60"/>
  <c r="U27" i="61"/>
  <c r="U40" i="60"/>
  <c r="U40" i="61"/>
  <c r="U44" i="60"/>
  <c r="U44" i="61"/>
  <c r="V37" i="60"/>
  <c r="V37" i="61"/>
  <c r="V39" i="60"/>
  <c r="V39" i="61"/>
  <c r="V43" i="60"/>
  <c r="V43" i="61"/>
  <c r="V47" i="60"/>
  <c r="V47" i="61"/>
  <c r="W24" i="60"/>
  <c r="W24" i="61"/>
  <c r="W28" i="60"/>
  <c r="W28" i="61"/>
  <c r="W41" i="60"/>
  <c r="W41" i="61"/>
  <c r="W45" i="60"/>
  <c r="W45" i="61"/>
  <c r="G44" i="61"/>
  <c r="H43" i="61"/>
  <c r="I41" i="60"/>
  <c r="K29" i="60"/>
  <c r="K29" i="61"/>
  <c r="H45" i="61"/>
  <c r="J25" i="60"/>
  <c r="J25" i="61"/>
  <c r="J29" i="60"/>
  <c r="J29" i="61"/>
  <c r="L27" i="61"/>
  <c r="M27" i="60"/>
  <c r="M27" i="61"/>
  <c r="N37" i="60"/>
  <c r="N37" i="61"/>
  <c r="N43" i="60"/>
  <c r="O23" i="60"/>
  <c r="O25" i="60"/>
  <c r="O25" i="61"/>
  <c r="O29" i="60"/>
  <c r="O29" i="61"/>
  <c r="O46" i="60"/>
  <c r="P26" i="60"/>
  <c r="P26" i="61"/>
  <c r="P30" i="60"/>
  <c r="P30" i="61"/>
  <c r="P37" i="60"/>
  <c r="P39" i="60"/>
  <c r="P39" i="61"/>
  <c r="P43" i="60"/>
  <c r="P43" i="61"/>
  <c r="P47" i="60"/>
  <c r="P47" i="61"/>
  <c r="Q41" i="60"/>
  <c r="Q41" i="61"/>
  <c r="Q45" i="60"/>
  <c r="Q45" i="61"/>
  <c r="R27" i="60"/>
  <c r="R27"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V27" i="60"/>
  <c r="V27" i="61"/>
  <c r="W25" i="60"/>
  <c r="W25" i="61"/>
  <c r="W29" i="60"/>
  <c r="W29" i="61"/>
  <c r="K25" i="60"/>
  <c r="K25" i="61"/>
  <c r="L38" i="60"/>
  <c r="I27" i="60"/>
  <c r="J37" i="60"/>
  <c r="J37" i="61"/>
  <c r="K45" i="61"/>
  <c r="L41" i="60"/>
  <c r="M41" i="60"/>
  <c r="M41" i="61"/>
  <c r="M45" i="60"/>
  <c r="M45" i="61"/>
  <c r="N27" i="60"/>
  <c r="N27" i="61"/>
  <c r="O37" i="60"/>
  <c r="O37" i="61"/>
  <c r="O39" i="60"/>
  <c r="O39" i="61"/>
  <c r="O43" i="60"/>
  <c r="O43" i="61"/>
  <c r="O47" i="60"/>
  <c r="O47" i="61"/>
  <c r="P27" i="60"/>
  <c r="P27" i="61"/>
  <c r="Q23" i="60"/>
  <c r="Q23" i="61"/>
  <c r="Q25" i="60"/>
  <c r="Q25" i="61"/>
  <c r="Q29" i="60"/>
  <c r="Q29" i="61"/>
  <c r="Q38" i="61"/>
  <c r="Q46" i="61"/>
  <c r="R24" i="60"/>
  <c r="R33" i="60"/>
  <c r="R41" i="60"/>
  <c r="R41" i="61"/>
  <c r="R45" i="60"/>
  <c r="R45" i="61"/>
  <c r="S44" i="61"/>
  <c r="T26" i="60"/>
  <c r="T26" i="61"/>
  <c r="T30" i="60"/>
  <c r="T30" i="61"/>
  <c r="T39" i="60"/>
  <c r="T39" i="61"/>
  <c r="T43" i="60"/>
  <c r="T43" i="61"/>
  <c r="T47" i="60"/>
  <c r="T47" i="61"/>
  <c r="U23" i="60"/>
  <c r="U23" i="61"/>
  <c r="U29" i="61"/>
  <c r="V41" i="60"/>
  <c r="V41" i="61"/>
  <c r="V45" i="60"/>
  <c r="V45" i="61"/>
  <c r="W37" i="60"/>
  <c r="W37" i="61"/>
  <c r="W39" i="60"/>
  <c r="W43" i="61"/>
  <c r="L23" i="60"/>
  <c r="M23" i="60"/>
  <c r="M23" i="61"/>
  <c r="N41" i="60"/>
  <c r="N41" i="61"/>
  <c r="O27" i="60"/>
  <c r="P41" i="60"/>
  <c r="Q26" i="61"/>
  <c r="Q37" i="60"/>
  <c r="Q37" i="61"/>
  <c r="Q39" i="60"/>
  <c r="Q39" i="61"/>
  <c r="Q43" i="60"/>
  <c r="Q43" i="61"/>
  <c r="Q47" i="60"/>
  <c r="Q47" i="61"/>
  <c r="R23" i="60"/>
  <c r="R23" i="61"/>
  <c r="R25" i="60"/>
  <c r="R25" i="61"/>
  <c r="R29" i="60"/>
  <c r="R29" i="61"/>
  <c r="R38" i="60"/>
  <c r="R38" i="61"/>
  <c r="R42" i="60"/>
  <c r="R42" i="61"/>
  <c r="R46" i="60"/>
  <c r="R46" i="61"/>
  <c r="S28" i="60"/>
  <c r="S41" i="60"/>
  <c r="S41" i="61"/>
  <c r="S45" i="60"/>
  <c r="S45" i="61"/>
  <c r="T27" i="60"/>
  <c r="T27" i="61"/>
  <c r="T40" i="60"/>
  <c r="U26" i="60"/>
  <c r="U37" i="60"/>
  <c r="U37" i="61"/>
  <c r="U39" i="60"/>
  <c r="U39" i="61"/>
  <c r="U43" i="60"/>
  <c r="U43" i="61"/>
  <c r="U47" i="60"/>
  <c r="U47" i="61"/>
  <c r="V23" i="60"/>
  <c r="V23" i="61"/>
  <c r="V25" i="60"/>
  <c r="V25" i="61"/>
  <c r="V29" i="60"/>
  <c r="V29" i="61"/>
  <c r="F228" i="100"/>
  <c r="H12" i="61"/>
  <c r="F228" i="99"/>
  <c r="G12" i="61"/>
  <c r="F228" i="98"/>
  <c r="F12" i="61"/>
  <c r="Q169" i="115"/>
  <c r="Q169" i="103"/>
  <c r="Q169" i="114"/>
  <c r="Q169" i="116"/>
  <c r="Q169" i="110"/>
  <c r="F166" i="110"/>
  <c r="Q169" i="104"/>
  <c r="Q169" i="109"/>
  <c r="F166" i="109"/>
  <c r="Q169" i="117"/>
  <c r="F224" i="117"/>
  <c r="Q169" i="102"/>
  <c r="Q169" i="106"/>
  <c r="Q169" i="105"/>
  <c r="Q169" i="113"/>
  <c r="Q169" i="107"/>
  <c r="F166" i="107"/>
  <c r="Q169" i="112"/>
  <c r="F166" i="112"/>
  <c r="Q169" i="108"/>
  <c r="F166" i="108"/>
  <c r="Q169" i="101"/>
  <c r="F224" i="105"/>
  <c r="M8" i="61"/>
  <c r="F224" i="114"/>
  <c r="U8" i="61"/>
  <c r="F166" i="114"/>
  <c r="F224" i="115"/>
  <c r="F166" i="115"/>
  <c r="F224" i="112"/>
  <c r="S8" i="61"/>
  <c r="F224" i="107"/>
  <c r="O8" i="61"/>
  <c r="F224" i="102"/>
  <c r="J8" i="61"/>
  <c r="F224" i="104"/>
  <c r="F224" i="109"/>
  <c r="Q8" i="61"/>
  <c r="F224" i="116"/>
  <c r="F224" i="103"/>
  <c r="K8" i="61"/>
  <c r="F224" i="108"/>
  <c r="F224" i="113"/>
  <c r="F224" i="106"/>
  <c r="N8" i="61"/>
  <c r="F224" i="110"/>
  <c r="R8" i="61"/>
  <c r="F224" i="101"/>
  <c r="I8" i="61"/>
  <c r="Q169" i="100"/>
  <c r="Q169" i="98"/>
  <c r="F224" i="98"/>
  <c r="F8" i="6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c r="E47" i="61"/>
  <c r="Q28" i="31"/>
  <c r="F260" i="31"/>
  <c r="Q27" i="31"/>
  <c r="F259" i="31"/>
  <c r="E44" i="61"/>
  <c r="Q26" i="31"/>
  <c r="F258" i="31"/>
  <c r="E43" i="60"/>
  <c r="Q25" i="31"/>
  <c r="F257" i="31"/>
  <c r="E42" i="60"/>
  <c r="Q24" i="31"/>
  <c r="F256" i="31"/>
  <c r="E41" i="61"/>
  <c r="Q23" i="31"/>
  <c r="Q22" i="31"/>
  <c r="F254" i="31"/>
  <c r="E39" i="60"/>
  <c r="Q21" i="31"/>
  <c r="F253" i="31"/>
  <c r="E38" i="61"/>
  <c r="Q20" i="31"/>
  <c r="Q19" i="31"/>
  <c r="Q18" i="31"/>
  <c r="E276" i="31"/>
  <c r="Q17" i="31"/>
  <c r="Q16" i="31"/>
  <c r="F244" i="31"/>
  <c r="E29" i="61"/>
  <c r="Q15" i="31"/>
  <c r="Q14" i="31"/>
  <c r="F242" i="31"/>
  <c r="E27" i="60"/>
  <c r="Q13" i="31"/>
  <c r="Q12" i="31"/>
  <c r="F261" i="31"/>
  <c r="E46" i="60"/>
  <c r="Q11" i="31"/>
  <c r="F239" i="31"/>
  <c r="E24" i="60"/>
  <c r="Q10" i="31"/>
  <c r="Q169" i="31"/>
  <c r="Q171" i="31"/>
  <c r="F225" i="31"/>
  <c r="F225" i="99"/>
  <c r="G9" i="61"/>
  <c r="Q170" i="99"/>
  <c r="F232" i="99"/>
  <c r="G16" i="61"/>
  <c r="Q169" i="99"/>
  <c r="F224" i="99"/>
  <c r="G8" i="61"/>
  <c r="F224" i="31"/>
  <c r="F245" i="31"/>
  <c r="E30" i="61"/>
  <c r="F238" i="31"/>
  <c r="E23" i="61"/>
  <c r="C276" i="31"/>
  <c r="F276" i="31"/>
  <c r="F239" i="98"/>
  <c r="F24" i="60"/>
  <c r="F241" i="98"/>
  <c r="F26" i="61"/>
  <c r="F245" i="98"/>
  <c r="F30" i="61"/>
  <c r="F242" i="98"/>
  <c r="F27" i="60"/>
  <c r="F229" i="31"/>
  <c r="F246" i="31"/>
  <c r="E31" i="61"/>
  <c r="F226" i="98"/>
  <c r="F10" i="61"/>
  <c r="F14" i="61"/>
  <c r="F15" i="61"/>
  <c r="F243" i="98"/>
  <c r="F28" i="60"/>
  <c r="F238" i="98"/>
  <c r="F23" i="60"/>
  <c r="F243" i="31"/>
  <c r="E28" i="60"/>
  <c r="F241" i="31"/>
  <c r="E26"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c r="W32" i="61"/>
  <c r="W50" i="61"/>
  <c r="W31" i="60"/>
  <c r="V32" i="61"/>
  <c r="V50" i="61"/>
  <c r="V32" i="60"/>
  <c r="V50" i="60"/>
  <c r="V44" i="60"/>
  <c r="M6" i="114"/>
  <c r="U32" i="60"/>
  <c r="U50" i="60"/>
  <c r="U32" i="61"/>
  <c r="U50" i="61"/>
  <c r="M6" i="113"/>
  <c r="T32" i="61"/>
  <c r="T50" i="61"/>
  <c r="T32" i="60"/>
  <c r="T50" i="60"/>
  <c r="M6" i="112"/>
  <c r="S32" i="60"/>
  <c r="S50" i="60"/>
  <c r="S32" i="61"/>
  <c r="S50" i="61"/>
  <c r="S33" i="61"/>
  <c r="S24" i="61"/>
  <c r="S40" i="61"/>
  <c r="M6" i="110"/>
  <c r="R32" i="60"/>
  <c r="R50" i="60"/>
  <c r="R32" i="61"/>
  <c r="R50" i="61"/>
  <c r="M6" i="109"/>
  <c r="Q32" i="61"/>
  <c r="Q50" i="61"/>
  <c r="Q32" i="60"/>
  <c r="Q50" i="60"/>
  <c r="Q28" i="61"/>
  <c r="Q44" i="60"/>
  <c r="Q48" i="60"/>
  <c r="Q40" i="61"/>
  <c r="M6" i="108"/>
  <c r="P32" i="60"/>
  <c r="P50" i="60"/>
  <c r="P32" i="61"/>
  <c r="P50" i="61"/>
  <c r="M6" i="107"/>
  <c r="O32" i="60"/>
  <c r="O50" i="60"/>
  <c r="O32" i="61"/>
  <c r="O50" i="61"/>
  <c r="M6" i="106"/>
  <c r="N32" i="60"/>
  <c r="N50" i="60"/>
  <c r="N32" i="61"/>
  <c r="N50" i="61"/>
  <c r="M6" i="105"/>
  <c r="M32" i="60"/>
  <c r="M50" i="60"/>
  <c r="M32" i="61"/>
  <c r="M50" i="61"/>
  <c r="M6" i="103"/>
  <c r="K32" i="60"/>
  <c r="K50" i="60"/>
  <c r="K32" i="61"/>
  <c r="K50" i="61"/>
  <c r="K23" i="60"/>
  <c r="M6" i="102"/>
  <c r="J32" i="60"/>
  <c r="J50" i="60"/>
  <c r="J23" i="60"/>
  <c r="H32" i="61"/>
  <c r="H50" i="61"/>
  <c r="H32" i="60"/>
  <c r="H50" i="60"/>
  <c r="H23" i="61"/>
  <c r="M6" i="101"/>
  <c r="I32" i="61"/>
  <c r="I50" i="61"/>
  <c r="I32" i="60"/>
  <c r="I50" i="60"/>
  <c r="I24" i="61"/>
  <c r="F247" i="117"/>
  <c r="M6" i="117"/>
  <c r="F247" i="98"/>
  <c r="M6" i="98"/>
  <c r="F247" i="31"/>
  <c r="G46" i="61"/>
  <c r="G32" i="61"/>
  <c r="M6" i="99"/>
  <c r="W27" i="60"/>
  <c r="W47" i="60"/>
  <c r="V42" i="60"/>
  <c r="V30" i="60"/>
  <c r="V46" i="61"/>
  <c r="V38" i="61"/>
  <c r="V26" i="61"/>
  <c r="W30" i="61"/>
  <c r="W46" i="60"/>
  <c r="F249" i="116"/>
  <c r="F251" i="116"/>
  <c r="W38" i="60"/>
  <c r="W42" i="61"/>
  <c r="W26" i="61"/>
  <c r="W23" i="60"/>
  <c r="F263" i="116"/>
  <c r="H42" i="60"/>
  <c r="K46" i="61"/>
  <c r="J42" i="60"/>
  <c r="I26" i="61"/>
  <c r="H28" i="60"/>
  <c r="I46" i="61"/>
  <c r="I38" i="61"/>
  <c r="C7" i="107"/>
  <c r="F7" i="107"/>
  <c r="M30" i="61"/>
  <c r="L30" i="60"/>
  <c r="L42" i="60"/>
  <c r="H24" i="60"/>
  <c r="F249" i="109"/>
  <c r="Q33" i="61"/>
  <c r="Q24" i="61"/>
  <c r="F263" i="110"/>
  <c r="H29" i="60"/>
  <c r="M33" i="61"/>
  <c r="F249" i="106"/>
  <c r="F251" i="106"/>
  <c r="O28" i="61"/>
  <c r="H25" i="61"/>
  <c r="L33" i="60"/>
  <c r="M40" i="60"/>
  <c r="M48" i="60"/>
  <c r="O44" i="61"/>
  <c r="L24" i="60"/>
  <c r="M44" i="61"/>
  <c r="L44" i="61"/>
  <c r="H30" i="61"/>
  <c r="O40" i="61"/>
  <c r="F252" i="31"/>
  <c r="E37" i="60"/>
  <c r="F166" i="105"/>
  <c r="F263" i="107"/>
  <c r="M28" i="61"/>
  <c r="K24" i="61"/>
  <c r="I40" i="60"/>
  <c r="I33" i="61"/>
  <c r="O33" i="61"/>
  <c r="O24" i="61"/>
  <c r="F249" i="114"/>
  <c r="F251" i="114"/>
  <c r="C7" i="115"/>
  <c r="F7" i="115"/>
  <c r="F166" i="100"/>
  <c r="F166" i="106"/>
  <c r="F166" i="104"/>
  <c r="F166" i="103"/>
  <c r="N44" i="61"/>
  <c r="K44" i="60"/>
  <c r="M24" i="60"/>
  <c r="J46" i="61"/>
  <c r="L46" i="61"/>
  <c r="H47" i="61"/>
  <c r="J30" i="60"/>
  <c r="I44" i="60"/>
  <c r="H46" i="60"/>
  <c r="H38" i="61"/>
  <c r="J38" i="60"/>
  <c r="J27" i="61"/>
  <c r="L26" i="60"/>
  <c r="I29" i="61"/>
  <c r="H37" i="60"/>
  <c r="I28" i="60"/>
  <c r="I45" i="61"/>
  <c r="K33" i="61"/>
  <c r="J32" i="61"/>
  <c r="J50" i="61"/>
  <c r="F47" i="61"/>
  <c r="F44" i="60"/>
  <c r="F232" i="98"/>
  <c r="F16" i="61"/>
  <c r="F248" i="98"/>
  <c r="F33" i="61"/>
  <c r="F38" i="61"/>
  <c r="F43" i="61"/>
  <c r="F240" i="98"/>
  <c r="F25" i="60"/>
  <c r="F263" i="115"/>
  <c r="F249" i="115"/>
  <c r="F251" i="115"/>
  <c r="V28" i="60"/>
  <c r="V33" i="61"/>
  <c r="V24" i="61"/>
  <c r="V40" i="61"/>
  <c r="V40" i="60"/>
  <c r="U42" i="61"/>
  <c r="F263" i="114"/>
  <c r="F264" i="114"/>
  <c r="C7" i="114"/>
  <c r="F7" i="114"/>
  <c r="U30" i="60"/>
  <c r="U46" i="61"/>
  <c r="U38" i="61"/>
  <c r="U26" i="61"/>
  <c r="T29" i="61"/>
  <c r="T41" i="61"/>
  <c r="F166" i="113"/>
  <c r="F263" i="113"/>
  <c r="T44" i="61"/>
  <c r="F249" i="113"/>
  <c r="F251" i="113"/>
  <c r="T33" i="61"/>
  <c r="T24" i="61"/>
  <c r="T40" i="61"/>
  <c r="F263" i="112"/>
  <c r="S46" i="60"/>
  <c r="S38" i="60"/>
  <c r="C7" i="112"/>
  <c r="F7" i="112"/>
  <c r="F249" i="112"/>
  <c r="F264" i="112"/>
  <c r="S30" i="61"/>
  <c r="S42" i="61"/>
  <c r="S26" i="61"/>
  <c r="F249" i="110"/>
  <c r="F251" i="110"/>
  <c r="R28" i="61"/>
  <c r="R44" i="61"/>
  <c r="R48" i="61"/>
  <c r="C7" i="109"/>
  <c r="F7" i="109"/>
  <c r="Q30" i="61"/>
  <c r="Q42" i="61"/>
  <c r="Q48" i="61"/>
  <c r="F263" i="109"/>
  <c r="F263" i="108"/>
  <c r="P28" i="60"/>
  <c r="P40" i="61"/>
  <c r="C7" i="108"/>
  <c r="F7" i="108"/>
  <c r="P33" i="61"/>
  <c r="P24" i="61"/>
  <c r="F249" i="108"/>
  <c r="F251" i="108"/>
  <c r="P44" i="61"/>
  <c r="O38" i="60"/>
  <c r="O48" i="60"/>
  <c r="F249" i="107"/>
  <c r="O30" i="61"/>
  <c r="O42" i="61"/>
  <c r="O26" i="61"/>
  <c r="N28" i="61"/>
  <c r="C7" i="106"/>
  <c r="F7" i="106"/>
  <c r="F263" i="106"/>
  <c r="N33" i="61"/>
  <c r="N40" i="61"/>
  <c r="N24" i="61"/>
  <c r="N40" i="60"/>
  <c r="F249" i="105"/>
  <c r="F251" i="105"/>
  <c r="C7" i="105"/>
  <c r="F7" i="105"/>
  <c r="F263" i="105"/>
  <c r="M42" i="61"/>
  <c r="M26" i="61"/>
  <c r="M38" i="61"/>
  <c r="L47" i="61"/>
  <c r="L39" i="61"/>
  <c r="L32" i="61"/>
  <c r="L50" i="61"/>
  <c r="L32" i="60"/>
  <c r="L50" i="60"/>
  <c r="F263" i="104"/>
  <c r="L28" i="61"/>
  <c r="L40" i="61"/>
  <c r="F249" i="104"/>
  <c r="F251" i="104"/>
  <c r="L40" i="60"/>
  <c r="L48" i="60"/>
  <c r="K28" i="61"/>
  <c r="K40" i="60"/>
  <c r="F263" i="103"/>
  <c r="C7" i="103"/>
  <c r="F7" i="103"/>
  <c r="K38" i="61"/>
  <c r="F249" i="103"/>
  <c r="F251" i="103"/>
  <c r="K42" i="61"/>
  <c r="K26" i="61"/>
  <c r="K38" i="60"/>
  <c r="J33" i="60"/>
  <c r="J40" i="60"/>
  <c r="C7" i="102"/>
  <c r="F7" i="102"/>
  <c r="F166" i="102"/>
  <c r="F249" i="102"/>
  <c r="F251" i="102"/>
  <c r="J24" i="60"/>
  <c r="F263" i="102"/>
  <c r="F264" i="102"/>
  <c r="J44" i="61"/>
  <c r="J28" i="61"/>
  <c r="I37" i="61"/>
  <c r="I25" i="61"/>
  <c r="F249" i="101"/>
  <c r="F251" i="101"/>
  <c r="C7" i="101"/>
  <c r="F7" i="101"/>
  <c r="F263" i="101"/>
  <c r="I30" i="61"/>
  <c r="I42" i="61"/>
  <c r="C7" i="100"/>
  <c r="F7" i="100"/>
  <c r="F263" i="100"/>
  <c r="H40" i="61"/>
  <c r="H39" i="60"/>
  <c r="H44" i="61"/>
  <c r="H33" i="61"/>
  <c r="H26" i="61"/>
  <c r="F249" i="100"/>
  <c r="F251" i="100"/>
  <c r="C7" i="99"/>
  <c r="F7" i="99"/>
  <c r="G42" i="61"/>
  <c r="G45" i="61"/>
  <c r="G25" i="60"/>
  <c r="G41" i="61"/>
  <c r="F42" i="60"/>
  <c r="F45" i="61"/>
  <c r="F228" i="31"/>
  <c r="Y12" i="60"/>
  <c r="E12" i="60"/>
  <c r="F248" i="31"/>
  <c r="E33" i="60"/>
  <c r="F7" i="60"/>
  <c r="F22" i="60"/>
  <c r="F7" i="61"/>
  <c r="F22" i="61"/>
  <c r="G6" i="60"/>
  <c r="G21" i="60"/>
  <c r="G6" i="61"/>
  <c r="G21" i="61"/>
  <c r="H7" i="60"/>
  <c r="H22" i="60"/>
  <c r="H7" i="61"/>
  <c r="H22" i="61"/>
  <c r="I6" i="60"/>
  <c r="I21" i="60"/>
  <c r="I6" i="61"/>
  <c r="I21" i="61"/>
  <c r="K6" i="60"/>
  <c r="K21" i="60"/>
  <c r="K6" i="61"/>
  <c r="K21" i="61"/>
  <c r="M6" i="60"/>
  <c r="M21" i="60"/>
  <c r="M6" i="61"/>
  <c r="M21" i="61"/>
  <c r="O6" i="60"/>
  <c r="O21" i="60"/>
  <c r="O6" i="61"/>
  <c r="O21" i="61"/>
  <c r="Q6" i="61"/>
  <c r="Q21" i="61"/>
  <c r="Q6" i="60"/>
  <c r="Q21" i="60"/>
  <c r="S6" i="60"/>
  <c r="S21" i="60"/>
  <c r="S6" i="61"/>
  <c r="S21" i="61"/>
  <c r="U6" i="61"/>
  <c r="U21" i="61"/>
  <c r="U6" i="60"/>
  <c r="U21" i="60"/>
  <c r="W6" i="60"/>
  <c r="W21" i="60"/>
  <c r="W6" i="61"/>
  <c r="W21" i="61"/>
  <c r="E6" i="61"/>
  <c r="E21" i="61"/>
  <c r="E6" i="60"/>
  <c r="E21" i="60"/>
  <c r="G7" i="60"/>
  <c r="G22" i="60"/>
  <c r="G7" i="61"/>
  <c r="G22" i="61"/>
  <c r="I7" i="60"/>
  <c r="I22" i="60"/>
  <c r="I7" i="61"/>
  <c r="I22" i="61"/>
  <c r="K7" i="60"/>
  <c r="K22" i="60"/>
  <c r="K7" i="61"/>
  <c r="K22" i="61"/>
  <c r="M7" i="61"/>
  <c r="M22" i="61"/>
  <c r="M7" i="60"/>
  <c r="M22" i="60"/>
  <c r="O7" i="60"/>
  <c r="O22" i="60"/>
  <c r="O7" i="61"/>
  <c r="O22" i="61"/>
  <c r="Q7" i="60"/>
  <c r="Q22" i="60"/>
  <c r="Q7" i="61"/>
  <c r="Q22" i="61"/>
  <c r="S7" i="60"/>
  <c r="S22" i="60"/>
  <c r="S7" i="61"/>
  <c r="S22" i="61"/>
  <c r="U7" i="61"/>
  <c r="U22" i="61"/>
  <c r="U7" i="60"/>
  <c r="U22" i="60"/>
  <c r="W7" i="60"/>
  <c r="W22" i="60"/>
  <c r="W7" i="61"/>
  <c r="W22" i="61"/>
  <c r="E7" i="60"/>
  <c r="E22" i="60"/>
  <c r="E7" i="61"/>
  <c r="E22" i="61"/>
  <c r="J6" i="60"/>
  <c r="J21" i="60"/>
  <c r="J6" i="61"/>
  <c r="J21" i="61"/>
  <c r="L6" i="60"/>
  <c r="L21" i="60"/>
  <c r="L6" i="61"/>
  <c r="L21" i="61"/>
  <c r="N6" i="60"/>
  <c r="N21" i="60"/>
  <c r="N6" i="61"/>
  <c r="N21" i="61"/>
  <c r="P6" i="60"/>
  <c r="P21" i="60"/>
  <c r="P6" i="61"/>
  <c r="P21" i="61"/>
  <c r="R6" i="60"/>
  <c r="R21" i="60"/>
  <c r="R6" i="61"/>
  <c r="R21" i="61"/>
  <c r="T6" i="60"/>
  <c r="T21" i="60"/>
  <c r="T6" i="61"/>
  <c r="T21" i="61"/>
  <c r="V6" i="60"/>
  <c r="V21" i="60"/>
  <c r="V6" i="61"/>
  <c r="V21" i="61"/>
  <c r="X6" i="60"/>
  <c r="X21" i="60"/>
  <c r="X6" i="61"/>
  <c r="X21" i="61"/>
  <c r="F6" i="60"/>
  <c r="F21" i="60"/>
  <c r="F21" i="61"/>
  <c r="H6" i="60"/>
  <c r="H21" i="60"/>
  <c r="H6" i="61"/>
  <c r="H21" i="61"/>
  <c r="J7" i="60"/>
  <c r="J22" i="60"/>
  <c r="J7" i="61"/>
  <c r="J22" i="61"/>
  <c r="L7" i="60"/>
  <c r="L22" i="60"/>
  <c r="L7" i="61"/>
  <c r="L22" i="61"/>
  <c r="N7" i="60"/>
  <c r="N22" i="60"/>
  <c r="N7" i="61"/>
  <c r="N22" i="61"/>
  <c r="P7" i="60"/>
  <c r="P22" i="60"/>
  <c r="P7" i="61"/>
  <c r="P22" i="61"/>
  <c r="R7" i="60"/>
  <c r="R22" i="60"/>
  <c r="R7" i="61"/>
  <c r="R22" i="61"/>
  <c r="T7" i="60"/>
  <c r="T22" i="60"/>
  <c r="T7" i="61"/>
  <c r="T22" i="61"/>
  <c r="V7" i="60"/>
  <c r="V22" i="60"/>
  <c r="V7" i="61"/>
  <c r="V22" i="61"/>
  <c r="X7" i="60"/>
  <c r="X22" i="60"/>
  <c r="X7" i="61"/>
  <c r="X22" i="61"/>
  <c r="F166" i="99"/>
  <c r="G48" i="60"/>
  <c r="F230" i="102"/>
  <c r="F230" i="106"/>
  <c r="F230" i="110"/>
  <c r="F231" i="110"/>
  <c r="F233" i="110"/>
  <c r="F230" i="115"/>
  <c r="F231" i="115"/>
  <c r="F233" i="115"/>
  <c r="Q5" i="60"/>
  <c r="J5" i="60"/>
  <c r="N5" i="60"/>
  <c r="F166" i="98"/>
  <c r="F46" i="61"/>
  <c r="F163" i="118"/>
  <c r="F174" i="118"/>
  <c r="F176" i="118"/>
  <c r="F39" i="61"/>
  <c r="F27" i="61"/>
  <c r="F29" i="61"/>
  <c r="F263" i="98"/>
  <c r="F37" i="60"/>
  <c r="C7" i="98"/>
  <c r="F7" i="98"/>
  <c r="E7" i="31"/>
  <c r="F255" i="31"/>
  <c r="E40" i="60"/>
  <c r="F232" i="31"/>
  <c r="E16" i="61"/>
  <c r="E11" i="61"/>
  <c r="Y11" i="61"/>
  <c r="Y11" i="60"/>
  <c r="E11" i="60"/>
  <c r="F226" i="31"/>
  <c r="E10" i="61"/>
  <c r="E45" i="61"/>
  <c r="E45" i="60"/>
  <c r="F240" i="31"/>
  <c r="E25" i="60"/>
  <c r="T48" i="60"/>
  <c r="S48" i="61"/>
  <c r="P48" i="60"/>
  <c r="S34" i="60"/>
  <c r="N48" i="60"/>
  <c r="R34" i="60"/>
  <c r="O34" i="60"/>
  <c r="R48" i="60"/>
  <c r="U48" i="60"/>
  <c r="N34" i="60"/>
  <c r="L14" i="61"/>
  <c r="P14" i="61"/>
  <c r="T14" i="61"/>
  <c r="I14" i="61"/>
  <c r="I15" i="61"/>
  <c r="I17" i="61"/>
  <c r="K14" i="61"/>
  <c r="K15" i="61"/>
  <c r="K17" i="61"/>
  <c r="M14" i="61"/>
  <c r="M15" i="61"/>
  <c r="M17" i="61"/>
  <c r="O14" i="61"/>
  <c r="O15" i="61"/>
  <c r="O17" i="61"/>
  <c r="Q14" i="61"/>
  <c r="Q15" i="61"/>
  <c r="Q17" i="61"/>
  <c r="S14" i="61"/>
  <c r="S15" i="61"/>
  <c r="S17" i="61"/>
  <c r="U14" i="61"/>
  <c r="U15" i="61"/>
  <c r="U17" i="61"/>
  <c r="W14" i="61"/>
  <c r="F230" i="114"/>
  <c r="F231" i="114"/>
  <c r="F233" i="114"/>
  <c r="F230" i="109"/>
  <c r="F231" i="109"/>
  <c r="F233" i="109"/>
  <c r="F230" i="105"/>
  <c r="F231" i="105"/>
  <c r="F233" i="105"/>
  <c r="F230" i="101"/>
  <c r="F231" i="101"/>
  <c r="F233" i="101"/>
  <c r="H8" i="61"/>
  <c r="J10" i="61"/>
  <c r="J14" i="61"/>
  <c r="J15" i="61"/>
  <c r="J17" i="61"/>
  <c r="L8" i="61"/>
  <c r="N10" i="61"/>
  <c r="N14" i="61"/>
  <c r="N15" i="61"/>
  <c r="N17" i="61"/>
  <c r="P8" i="61"/>
  <c r="R10" i="61"/>
  <c r="R14" i="61"/>
  <c r="R15" i="61"/>
  <c r="R17" i="61"/>
  <c r="T8" i="61"/>
  <c r="V10" i="61"/>
  <c r="V14" i="61"/>
  <c r="F230" i="113"/>
  <c r="F231" i="113"/>
  <c r="F233" i="113"/>
  <c r="F230" i="108"/>
  <c r="F231" i="108"/>
  <c r="F233" i="108"/>
  <c r="F230" i="104"/>
  <c r="F231" i="104"/>
  <c r="F233" i="104"/>
  <c r="F230" i="100"/>
  <c r="F231" i="100"/>
  <c r="F233" i="100"/>
  <c r="F231" i="106"/>
  <c r="F233" i="106"/>
  <c r="F231" i="102"/>
  <c r="F233" i="102"/>
  <c r="W8" i="61"/>
  <c r="C7" i="113"/>
  <c r="F7" i="113"/>
  <c r="C7" i="116"/>
  <c r="F7" i="116"/>
  <c r="F230" i="116"/>
  <c r="F231" i="116"/>
  <c r="F233" i="116"/>
  <c r="F230" i="112"/>
  <c r="F231" i="112"/>
  <c r="F233" i="112"/>
  <c r="F230" i="107"/>
  <c r="F231" i="107"/>
  <c r="F233" i="107"/>
  <c r="F230" i="103"/>
  <c r="F231" i="103"/>
  <c r="F233" i="103"/>
  <c r="V8" i="61"/>
  <c r="C7" i="104"/>
  <c r="F7" i="104"/>
  <c r="I5" i="60"/>
  <c r="M5" i="60"/>
  <c r="P5" i="60"/>
  <c r="L5" i="60"/>
  <c r="H5" i="60"/>
  <c r="G14" i="61"/>
  <c r="G15" i="61"/>
  <c r="G17" i="61"/>
  <c r="F230" i="99"/>
  <c r="F231" i="99"/>
  <c r="F233" i="99"/>
  <c r="G40" i="61"/>
  <c r="G32" i="60"/>
  <c r="G50" i="60"/>
  <c r="G47" i="61"/>
  <c r="G29" i="60"/>
  <c r="G24" i="60"/>
  <c r="G39" i="61"/>
  <c r="G43" i="61"/>
  <c r="G37" i="61"/>
  <c r="F249" i="99"/>
  <c r="F263" i="99"/>
  <c r="G28" i="60"/>
  <c r="F40" i="60"/>
  <c r="F31"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c r="F253" i="117"/>
  <c r="F263" i="117"/>
  <c r="X30" i="60"/>
  <c r="X45" i="60"/>
  <c r="X26" i="60"/>
  <c r="X41" i="61"/>
  <c r="X46" i="60"/>
  <c r="X33" i="60"/>
  <c r="X31" i="61"/>
  <c r="E41" i="60"/>
  <c r="E27" i="61"/>
  <c r="E39" i="61"/>
  <c r="E44" i="60"/>
  <c r="C7" i="118"/>
  <c r="F7" i="118"/>
  <c r="F188" i="118"/>
  <c r="F24" i="61"/>
  <c r="P31" i="61"/>
  <c r="G33" i="60"/>
  <c r="F251" i="109"/>
  <c r="T31" i="61"/>
  <c r="H31" i="61"/>
  <c r="C7" i="110"/>
  <c r="F7" i="110"/>
  <c r="L31" i="61"/>
  <c r="U31" i="60"/>
  <c r="U31" i="61"/>
  <c r="Q31" i="60"/>
  <c r="Q31" i="61"/>
  <c r="M31" i="60"/>
  <c r="M34" i="60"/>
  <c r="M31" i="61"/>
  <c r="I31" i="60"/>
  <c r="I31" i="61"/>
  <c r="G31" i="60"/>
  <c r="G27" i="60"/>
  <c r="J31" i="61"/>
  <c r="N31" i="61"/>
  <c r="R31" i="61"/>
  <c r="V31" i="61"/>
  <c r="G30" i="60"/>
  <c r="G26" i="60"/>
  <c r="K31" i="61"/>
  <c r="O31" i="61"/>
  <c r="S31" i="61"/>
  <c r="W31" i="61"/>
  <c r="E38" i="60"/>
  <c r="E43" i="61"/>
  <c r="E13" i="61"/>
  <c r="Y13" i="61"/>
  <c r="Y13" i="60"/>
  <c r="E13" i="60"/>
  <c r="F166" i="31"/>
  <c r="E47" i="60"/>
  <c r="E9" i="61"/>
  <c r="Y9" i="61"/>
  <c r="E8" i="61"/>
  <c r="E23" i="60"/>
  <c r="E46" i="61"/>
  <c r="E24" i="61"/>
  <c r="E42" i="61"/>
  <c r="E29" i="60"/>
  <c r="F5" i="60"/>
  <c r="F5" i="61"/>
  <c r="X8" i="61"/>
  <c r="F230" i="117"/>
  <c r="T34" i="60"/>
  <c r="T49" i="60"/>
  <c r="T18" i="60"/>
  <c r="M6" i="31"/>
  <c r="M275" i="31"/>
  <c r="Y41" i="60"/>
  <c r="E30" i="60"/>
  <c r="Y30" i="60"/>
  <c r="Y43" i="60"/>
  <c r="F26" i="60"/>
  <c r="F30" i="60"/>
  <c r="E31" i="60"/>
  <c r="F23" i="61"/>
  <c r="Y23" i="61"/>
  <c r="F28" i="61"/>
  <c r="E28" i="61"/>
  <c r="F230" i="98"/>
  <c r="F231" i="98"/>
  <c r="E26" i="60"/>
  <c r="K48" i="60"/>
  <c r="V34" i="60"/>
  <c r="V36" i="60"/>
  <c r="G34" i="61"/>
  <c r="G36" i="61"/>
  <c r="G50" i="61"/>
  <c r="P34" i="60"/>
  <c r="P36" i="60"/>
  <c r="T48" i="61"/>
  <c r="F32" i="60"/>
  <c r="F50" i="60"/>
  <c r="F32" i="61"/>
  <c r="F50" i="61"/>
  <c r="I34" i="60"/>
  <c r="I36" i="60"/>
  <c r="J48" i="61"/>
  <c r="L34" i="61"/>
  <c r="L36" i="61"/>
  <c r="M34" i="61"/>
  <c r="M36" i="61"/>
  <c r="Q34" i="60"/>
  <c r="Q49" i="60"/>
  <c r="Q18" i="60"/>
  <c r="F251" i="112"/>
  <c r="S48" i="60"/>
  <c r="U34" i="61"/>
  <c r="W48" i="61"/>
  <c r="F249" i="117"/>
  <c r="F251" i="117"/>
  <c r="W34" i="60"/>
  <c r="W36" i="60"/>
  <c r="F264" i="116"/>
  <c r="W48" i="60"/>
  <c r="V48" i="60"/>
  <c r="F264" i="110"/>
  <c r="F264" i="109"/>
  <c r="O48" i="61"/>
  <c r="F264" i="107"/>
  <c r="N48" i="61"/>
  <c r="F264" i="105"/>
  <c r="K34" i="60"/>
  <c r="K36" i="60"/>
  <c r="H34" i="60"/>
  <c r="H36" i="60"/>
  <c r="H48" i="60"/>
  <c r="I48" i="60"/>
  <c r="F264" i="101"/>
  <c r="X32" i="61"/>
  <c r="X50" i="61"/>
  <c r="X32" i="60"/>
  <c r="X50" i="60"/>
  <c r="E37" i="61"/>
  <c r="E32" i="61"/>
  <c r="E50" i="61"/>
  <c r="E32" i="60"/>
  <c r="W34" i="61"/>
  <c r="V48" i="61"/>
  <c r="Y39" i="61"/>
  <c r="I48" i="61"/>
  <c r="J34" i="60"/>
  <c r="J36" i="60"/>
  <c r="J48" i="60"/>
  <c r="M48" i="61"/>
  <c r="Y43" i="61"/>
  <c r="J34" i="61"/>
  <c r="F264" i="106"/>
  <c r="Y45" i="61"/>
  <c r="F264" i="108"/>
  <c r="O34" i="61"/>
  <c r="O36" i="61"/>
  <c r="V34" i="61"/>
  <c r="V36" i="61"/>
  <c r="P48" i="61"/>
  <c r="L15" i="61"/>
  <c r="L17" i="61"/>
  <c r="U48" i="61"/>
  <c r="W15" i="61"/>
  <c r="W17" i="61"/>
  <c r="Y47" i="61"/>
  <c r="Y41" i="61"/>
  <c r="Y46" i="61"/>
  <c r="F264" i="104"/>
  <c r="H48" i="61"/>
  <c r="F264" i="103"/>
  <c r="L48" i="61"/>
  <c r="K48" i="61"/>
  <c r="Y44" i="61"/>
  <c r="Q34" i="61"/>
  <c r="Q49" i="61"/>
  <c r="Q18" i="61"/>
  <c r="F251" i="107"/>
  <c r="E33" i="61"/>
  <c r="Y42" i="61"/>
  <c r="Y16" i="61"/>
  <c r="E14" i="57"/>
  <c r="F233" i="98"/>
  <c r="F17" i="61"/>
  <c r="F33" i="60"/>
  <c r="Y42" i="60"/>
  <c r="F25" i="61"/>
  <c r="F249" i="98"/>
  <c r="F251" i="98"/>
  <c r="Y24" i="60"/>
  <c r="F264" i="115"/>
  <c r="U34" i="60"/>
  <c r="U36" i="60"/>
  <c r="F264" i="113"/>
  <c r="T34" i="61"/>
  <c r="S34" i="61"/>
  <c r="S49" i="61"/>
  <c r="S18" i="61"/>
  <c r="R34" i="61"/>
  <c r="R49" i="61"/>
  <c r="R18" i="61"/>
  <c r="P34" i="61"/>
  <c r="P36" i="61"/>
  <c r="Y30" i="61"/>
  <c r="N34" i="61"/>
  <c r="L34" i="60"/>
  <c r="L36" i="60"/>
  <c r="K34" i="61"/>
  <c r="K36" i="61"/>
  <c r="Y26" i="61"/>
  <c r="I34" i="61"/>
  <c r="I36" i="61"/>
  <c r="Y39" i="60"/>
  <c r="F264" i="100"/>
  <c r="H34" i="61"/>
  <c r="H36" i="61"/>
  <c r="Y47" i="60"/>
  <c r="V15" i="61"/>
  <c r="V17" i="61"/>
  <c r="H15" i="61"/>
  <c r="H17" i="61"/>
  <c r="Y10" i="61"/>
  <c r="Y10" i="60"/>
  <c r="P15" i="61"/>
  <c r="P17" i="61"/>
  <c r="F264" i="99"/>
  <c r="G34" i="60"/>
  <c r="G49" i="60"/>
  <c r="G18" i="60"/>
  <c r="F48" i="61"/>
  <c r="Y45" i="60"/>
  <c r="Y27" i="61"/>
  <c r="Y29" i="61"/>
  <c r="F48" i="60"/>
  <c r="Y28" i="60"/>
  <c r="F263" i="31"/>
  <c r="F7" i="31"/>
  <c r="E40" i="61"/>
  <c r="F230" i="31"/>
  <c r="F231" i="31"/>
  <c r="F233" i="31"/>
  <c r="Y25" i="60"/>
  <c r="E25" i="61"/>
  <c r="F249" i="31"/>
  <c r="F251" i="31"/>
  <c r="J36" i="61"/>
  <c r="M49" i="60"/>
  <c r="M18" i="60"/>
  <c r="M36" i="60"/>
  <c r="T36" i="61"/>
  <c r="R49" i="60"/>
  <c r="R18" i="60"/>
  <c r="R36" i="60"/>
  <c r="P49" i="60"/>
  <c r="P18" i="60"/>
  <c r="T36" i="60"/>
  <c r="E48" i="60"/>
  <c r="S49" i="60"/>
  <c r="S18" i="60"/>
  <c r="S36" i="60"/>
  <c r="T15" i="61"/>
  <c r="T17" i="61"/>
  <c r="E9" i="57"/>
  <c r="G48" i="61"/>
  <c r="N49" i="60"/>
  <c r="N18" i="60"/>
  <c r="N36" i="60"/>
  <c r="O49" i="60"/>
  <c r="O18" i="60"/>
  <c r="O36" i="60"/>
  <c r="Y27" i="60"/>
  <c r="F189" i="118"/>
  <c r="F251" i="99"/>
  <c r="Y40" i="60"/>
  <c r="Y44" i="60"/>
  <c r="Y29" i="60"/>
  <c r="X38" i="60"/>
  <c r="Y38" i="60"/>
  <c r="X38" i="61"/>
  <c r="X48" i="61"/>
  <c r="Y23" i="60"/>
  <c r="Y26" i="60"/>
  <c r="Y46" i="60"/>
  <c r="E11" i="57"/>
  <c r="F231" i="117"/>
  <c r="F233" i="117"/>
  <c r="Y24" i="61"/>
  <c r="Y31" i="61"/>
  <c r="Y31" i="60"/>
  <c r="E14" i="61"/>
  <c r="E15" i="61"/>
  <c r="E17" i="61"/>
  <c r="Y37" i="60"/>
  <c r="E7" i="57"/>
  <c r="Y9" i="60"/>
  <c r="E9" i="60"/>
  <c r="G5" i="61"/>
  <c r="G5" i="60"/>
  <c r="E5" i="60"/>
  <c r="E5" i="61"/>
  <c r="X15" i="61"/>
  <c r="X17" i="61"/>
  <c r="Y8" i="61"/>
  <c r="J49" i="61"/>
  <c r="J18" i="61"/>
  <c r="Y33" i="61"/>
  <c r="Y37" i="61"/>
  <c r="Y28" i="61"/>
  <c r="G49" i="61"/>
  <c r="G18" i="61"/>
  <c r="T49" i="61"/>
  <c r="T18" i="61"/>
  <c r="V49" i="60"/>
  <c r="V18" i="60"/>
  <c r="E34" i="60"/>
  <c r="E36" i="60"/>
  <c r="E50" i="60"/>
  <c r="Y16" i="60"/>
  <c r="E16" i="60"/>
  <c r="M49" i="61"/>
  <c r="M18" i="61"/>
  <c r="N49" i="61"/>
  <c r="N18" i="61"/>
  <c r="F34" i="60"/>
  <c r="F36" i="60"/>
  <c r="F34" i="61"/>
  <c r="F49" i="61"/>
  <c r="F18" i="61"/>
  <c r="H49" i="61"/>
  <c r="H18" i="61"/>
  <c r="I49" i="60"/>
  <c r="I18" i="60"/>
  <c r="I49" i="61"/>
  <c r="I18" i="61"/>
  <c r="K49" i="61"/>
  <c r="K18" i="61"/>
  <c r="K49" i="60"/>
  <c r="K18" i="60"/>
  <c r="L49" i="61"/>
  <c r="L18" i="61"/>
  <c r="N36" i="61"/>
  <c r="Q36" i="60"/>
  <c r="U49" i="61"/>
  <c r="U18" i="61"/>
  <c r="U36" i="61"/>
  <c r="W49" i="61"/>
  <c r="W18" i="61"/>
  <c r="F264" i="117"/>
  <c r="W49" i="60"/>
  <c r="W18" i="60"/>
  <c r="W36" i="61"/>
  <c r="O49" i="61"/>
  <c r="O18" i="61"/>
  <c r="H49" i="60"/>
  <c r="H18" i="60"/>
  <c r="X34" i="60"/>
  <c r="X36" i="60"/>
  <c r="Y32" i="61"/>
  <c r="X34" i="61"/>
  <c r="X36" i="61"/>
  <c r="Y32" i="60"/>
  <c r="Y14" i="60"/>
  <c r="E14" i="60"/>
  <c r="E10" i="60"/>
  <c r="Q36" i="61"/>
  <c r="S36" i="61"/>
  <c r="J49" i="60"/>
  <c r="J18" i="60"/>
  <c r="R36" i="61"/>
  <c r="V49" i="61"/>
  <c r="V18" i="61"/>
  <c r="U49" i="60"/>
  <c r="U18" i="60"/>
  <c r="P49" i="61"/>
  <c r="P18" i="61"/>
  <c r="E34" i="61"/>
  <c r="E36" i="61"/>
  <c r="E48" i="61"/>
  <c r="Y40" i="61"/>
  <c r="L49" i="60"/>
  <c r="L18" i="60"/>
  <c r="Y38" i="61"/>
  <c r="Y33" i="60"/>
  <c r="F264" i="98"/>
  <c r="E8" i="57"/>
  <c r="G36" i="60"/>
  <c r="Y14" i="61"/>
  <c r="Y15" i="61"/>
  <c r="Y17" i="61"/>
  <c r="Y25" i="61"/>
  <c r="F264" i="31"/>
  <c r="Y48" i="60"/>
  <c r="X48" i="60"/>
  <c r="Y8" i="60"/>
  <c r="E6" i="57"/>
  <c r="F36" i="61"/>
  <c r="F49" i="60"/>
  <c r="F18" i="60"/>
  <c r="E49" i="60"/>
  <c r="X49" i="61"/>
  <c r="X18" i="61"/>
  <c r="Y34" i="61"/>
  <c r="Y36" i="61"/>
  <c r="X49" i="60"/>
  <c r="X18" i="60"/>
  <c r="Y34" i="60"/>
  <c r="Y49" i="60"/>
  <c r="Y15" i="60"/>
  <c r="E8" i="60"/>
  <c r="Y48" i="61"/>
  <c r="E49" i="61"/>
  <c r="E18" i="61"/>
  <c r="Y36" i="60"/>
  <c r="Y49" i="61"/>
  <c r="Y17" i="60"/>
  <c r="E17" i="60"/>
  <c r="E18" i="60"/>
  <c r="E15" i="60"/>
  <c r="E32"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T5" authorId="0" shapeId="0" xr:uid="{8B42B869-3C67-434D-8807-7336D525B0ED}">
      <text>
        <r>
          <rPr>
            <sz val="9"/>
            <color indexed="81"/>
            <rFont val="Meiryo UI"/>
            <family val="3"/>
            <charset val="128"/>
          </rPr>
          <t>地方公共団体名を入力してください。</t>
        </r>
      </text>
    </comment>
    <comment ref="A71" authorId="0" shapeId="0" xr:uid="{E59ECA0D-BC4E-4184-875E-DA0A8DDA853D}">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J73" authorId="0" shapeId="0" xr:uid="{16F624B5-9AD7-4EBC-B00C-C2D0225D5CA4}">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J29" authorId="0" shapeId="0" xr:uid="{00000000-0006-0000-0100-00000100000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300-000001000000}">
      <text>
        <r>
          <rPr>
            <sz val="10"/>
            <color indexed="81"/>
            <rFont val="Meiryo UI"/>
            <family val="3"/>
            <charset val="128"/>
          </rPr>
          <t>「事業計画書」シートに入力した補助事業者名が表示されます。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E3" authorId="0" shapeId="0" xr:uid="{00000000-0006-0000-0400-00000100000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R18" authorId="0" shapeId="0" xr:uid="{00000000-0006-0000-0400-000002000000}">
      <text>
        <r>
          <rPr>
            <sz val="9"/>
            <color indexed="81"/>
            <rFont val="Meiryo UI"/>
            <family val="3"/>
            <charset val="128"/>
          </rPr>
          <t>補助対象外経費の場合は、”○”を入力してください。
なお、該当する区分・費目がない場合は、「通信運搬費・雑役務費等」の「その他」を選択してください。</t>
        </r>
      </text>
    </comment>
    <comment ref="C169" authorId="0" shapeId="0" xr:uid="{00000000-0006-0000-0400-000003000000}">
      <text>
        <r>
          <rPr>
            <sz val="10"/>
            <color indexed="81"/>
            <rFont val="Meiryo UI"/>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07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<sst xmlns="http://schemas.openxmlformats.org/spreadsheetml/2006/main" count="2646" uniqueCount="254">
  <si>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</si>
  <si>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</si>
  <si>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</si>
  <si>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</si>
  <si>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</si>
  <si>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</si>
  <si>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</si>
  <si>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</si>
  <si>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</si>
  <si>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</si>
  <si>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</si>
  <si>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</si>
  <si>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</si>
  <si>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</si>
  <si>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</si>
  <si>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</si>
  <si>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</si>
  <si>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</si>
  <si>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</si>
  <si>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</si>
  <si>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</si>
  <si>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</si>
  <si>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</si>
  <si>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</si>
  <si>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</si>
  <si>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通信費</t>
    <rPh sb="0" eb="2">
      <t>ツウシン</t>
    </rPh>
    <phoneticPr fontId="6"/>
  </si>
  <si>
    <t>雑役務費</t>
    <rPh sb="0" eb="1">
      <t>ザツ</t>
    </rPh>
    <rPh sb="1" eb="4">
      <t>エキムヒ</t>
    </rPh>
    <phoneticPr fontId="6"/>
  </si>
  <si>
    <t>旅費</t>
    <rPh sb="0" eb="2">
      <t>リョヒ</t>
    </rPh>
    <phoneticPr fontId="6"/>
  </si>
  <si>
    <t>会議費</t>
    <rPh sb="0" eb="3">
      <t>カイギヒ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</si>
  <si>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</si>
  <si>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</si>
  <si>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</si>
  <si>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</si>
  <si>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細目</t>
    <rPh sb="0" eb="2">
      <t>サイモク</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</si>
  <si>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</si>
  <si>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</si>
  <si>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</si>
  <si>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</si>
  <si>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</si>
  <si>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</si>
  <si>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</si>
  <si>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</si>
  <si>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</si>
  <si>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</si>
  <si>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</si>
  <si>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</si>
  <si>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</si>
  <si>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</si>
  <si>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</si>
  <si>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雑役務費・消耗品費等</t>
    <rPh sb="0" eb="1">
      <t>ザツ</t>
    </rPh>
    <rPh sb="1" eb="4">
      <t>エキムヒ</t>
    </rPh>
    <rPh sb="5" eb="8">
      <t>ショウモウヒン</t>
    </rPh>
    <rPh sb="8" eb="9">
      <t>ヒ</t>
    </rPh>
    <rPh sb="9" eb="10">
      <t>トウ</t>
    </rPh>
    <phoneticPr fontId="6"/>
  </si>
  <si>
    <t>賃金・共済費</t>
  </si>
  <si>
    <t>（単位：円）</t>
  </si>
  <si>
    <t>その他</t>
    <rPh sb="2" eb="3">
      <t>タ</t>
    </rPh>
    <phoneticPr fontId="17"/>
  </si>
  <si>
    <t>事業名
（取組名）</t>
    <phoneticPr fontId="17"/>
  </si>
  <si>
    <t>執行団体</t>
    <phoneticPr fontId="17"/>
  </si>
  <si>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</si>
  <si>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</si>
  <si>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</si>
  <si>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</si>
  <si>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</si>
  <si>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</si>
  <si>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</si>
  <si>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</si>
  <si>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</si>
  <si>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</si>
  <si>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</si>
  <si>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</si>
  <si>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</si>
  <si>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</si>
  <si>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</si>
  <si>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委託費</t>
    <rPh sb="0" eb="3">
      <t>イタクヒ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</si>
  <si>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</si>
  <si>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</si>
  <si>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</si>
  <si>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</si>
  <si>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6"/>
  </si>
  <si>
    <t>国庫補助額</t>
    <rPh sb="0" eb="2">
      <t>コッコ</t>
    </rPh>
    <rPh sb="2" eb="4">
      <t>ホジョ</t>
    </rPh>
    <rPh sb="4" eb="5">
      <t>ガク</t>
    </rPh>
    <phoneticPr fontId="2"/>
  </si>
  <si>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</si>
  <si>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</si>
  <si>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</si>
  <si>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</si>
  <si>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</si>
  <si>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</si>
  <si>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</si>
  <si>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</si>
  <si>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</si>
  <si>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</si>
  <si>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</si>
  <si>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</si>
  <si>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</si>
  <si>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</si>
  <si>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</si>
  <si>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</si>
  <si>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</si>
  <si>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</si>
  <si>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</si>
  <si>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</si>
  <si>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</si>
  <si>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</si>
  <si>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</si>
  <si>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</si>
  <si>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17"/>
  </si>
  <si>
    <t>2-2</t>
    <phoneticPr fontId="6"/>
  </si>
  <si>
    <t>2-3</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</si>
  <si>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</si>
  <si>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</si>
  <si>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</si>
  <si>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</si>
  <si>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</si>
  <si>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</si>
  <si>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</si>
  <si>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2"/>
  </si>
  <si>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</si>
  <si>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</si>
  <si>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</si>
  <si>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</si>
  <si>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</si>
  <si>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</si>
  <si>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</si>
  <si>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</si>
  <si>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</si>
  <si>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委託費・補助金</t>
    <rPh sb="0" eb="2">
      <t>イタク</t>
    </rPh>
    <rPh sb="2" eb="3">
      <t>ヒ</t>
    </rPh>
    <rPh sb="4" eb="7">
      <t>ホジョキン</t>
    </rPh>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</si>
  <si>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</si>
  <si>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</si>
  <si>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</si>
  <si>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</si>
  <si>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</si>
  <si>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</si>
  <si>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</si>
  <si>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</si>
  <si>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</si>
  <si>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</si>
  <si>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2-14</t>
    <phoneticPr fontId="6"/>
  </si>
  <si>
    <t>2-16</t>
    <phoneticPr fontId="6"/>
  </si>
  <si>
    <t>2-17</t>
    <phoneticPr fontId="6"/>
  </si>
  <si>
    <t>2-18</t>
    <phoneticPr fontId="6"/>
  </si>
  <si>
    <t>2-20</t>
    <phoneticPr fontId="6"/>
  </si>
  <si>
    <t xml:space="preserve">【委託内訳書 】 </t>
    <rPh sb="1" eb="3">
      <t>イタク</t>
    </rPh>
    <rPh sb="3" eb="5">
      <t>ウチワケ</t>
    </rPh>
    <rPh sb="5" eb="6">
      <t>ショ</t>
    </rPh>
    <phoneticPr fontId="6"/>
  </si>
  <si>
    <t>委託費・補助金</t>
    <phoneticPr fontId="6"/>
  </si>
  <si>
    <t>委託費・補助金</t>
    <phoneticPr fontId="6"/>
  </si>
  <si>
    <t>委託費・補助金</t>
    <phoneticPr fontId="6"/>
  </si>
  <si>
    <t>委託費・補助金総額</t>
    <rPh sb="0" eb="2">
      <t>イタク</t>
    </rPh>
    <rPh sb="2" eb="3">
      <t>ヒ</t>
    </rPh>
    <rPh sb="4" eb="7">
      <t>ホジョキン</t>
    </rPh>
    <rPh sb="7" eb="9">
      <t>ソウガク</t>
    </rPh>
    <phoneticPr fontId="6"/>
  </si>
  <si>
    <t>振り分け</t>
    <rPh sb="0" eb="1">
      <t>フ</t>
    </rPh>
    <rPh sb="2" eb="3">
      <t>ワ</t>
    </rPh>
    <phoneticPr fontId="6"/>
  </si>
  <si>
    <t>指定する</t>
    <rPh sb="0" eb="2">
      <t>シテイ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</si>
  <si>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</si>
  <si>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</si>
  <si>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</si>
  <si>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</si>
  <si>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</si>
  <si>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文芸費</t>
    <rPh sb="0" eb="2">
      <t>ブンゲイ</t>
    </rPh>
    <rPh sb="2" eb="3">
      <t>ヒ</t>
    </rPh>
    <phoneticPr fontId="6"/>
  </si>
  <si>
    <t>会場費</t>
    <rPh sb="0" eb="2">
      <t>カイジョウ</t>
    </rPh>
    <rPh sb="2" eb="3">
      <t>ヒ</t>
    </rPh>
    <phoneticPr fontId="6"/>
  </si>
  <si>
    <t>【収支予算書】</t>
    <rPh sb="1" eb="3">
      <t>シュウシ</t>
    </rPh>
    <rPh sb="3" eb="5">
      <t>ヨサン</t>
    </rPh>
    <rPh sb="5" eb="6">
      <t>ショ</t>
    </rPh>
    <phoneticPr fontId="6"/>
  </si>
  <si>
    <t>予算額</t>
    <rPh sb="0" eb="3">
      <t>ヨサンガク</t>
    </rPh>
    <phoneticPr fontId="6"/>
  </si>
  <si>
    <t>備考</t>
    <rPh sb="0" eb="2">
      <t>ビコウ</t>
    </rPh>
    <phoneticPr fontId="6"/>
  </si>
  <si>
    <t>予算額
合計</t>
    <rPh sb="0" eb="2">
      <t>ヨサン</t>
    </rPh>
    <phoneticPr fontId="2"/>
  </si>
  <si>
    <t>予算額
合計</t>
    <rPh sb="0" eb="2">
      <t>ヨサン</t>
    </rPh>
    <rPh sb="2" eb="3">
      <t>ガク</t>
    </rPh>
    <rPh sb="4" eb="6">
      <t>ゴウケイ</t>
    </rPh>
    <phoneticPr fontId="6"/>
  </si>
  <si>
    <t>補助事業者名</t>
    <rPh sb="0" eb="2">
      <t>ホジョ</t>
    </rPh>
    <rPh sb="2" eb="6">
      <t>ジギョウシャメイ</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</si>
  <si>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7"/>
  </si>
  <si>
    <t>＜指標＞</t>
    <rPh sb="1" eb="3">
      <t>シヒョウ</t>
    </rPh>
    <phoneticPr fontId="17"/>
  </si>
  <si>
    <t>＜目標値＞</t>
    <rPh sb="1" eb="4">
      <t>モクヒョウチ</t>
    </rPh>
    <phoneticPr fontId="17"/>
  </si>
  <si>
    <t>＜効果検証の方法＞</t>
  </si>
  <si>
    <t>事業番号</t>
    <rPh sb="0" eb="2">
      <t>ジギョウ</t>
    </rPh>
    <rPh sb="2" eb="4">
      <t>バンゴウ</t>
    </rPh>
    <phoneticPr fontId="17"/>
  </si>
  <si>
    <t>No.</t>
    <phoneticPr fontId="6"/>
  </si>
  <si>
    <t>No.</t>
    <phoneticPr fontId="6"/>
  </si>
  <si>
    <t>No.</t>
    <phoneticPr fontId="6"/>
  </si>
  <si>
    <t>No.</t>
    <phoneticPr fontId="6"/>
  </si>
  <si>
    <t>No.</t>
    <phoneticPr fontId="6"/>
  </si>
  <si>
    <t>No.</t>
    <phoneticPr fontId="6"/>
  </si>
  <si>
    <t>No.</t>
    <phoneticPr fontId="6"/>
  </si>
  <si>
    <t>No.</t>
    <phoneticPr fontId="6"/>
  </si>
  <si>
    <t>No.</t>
    <phoneticPr fontId="6"/>
  </si>
  <si>
    <t>委託費・補助金</t>
    <rPh sb="4" eb="7">
      <t>ホジョキン</t>
    </rPh>
    <phoneticPr fontId="6"/>
  </si>
  <si>
    <t>執行団体</t>
    <phoneticPr fontId="17"/>
  </si>
  <si>
    <t>申請者自己負担額</t>
    <rPh sb="0" eb="3">
      <t>シンセイシャ</t>
    </rPh>
    <rPh sb="3" eb="5">
      <t>ジコ</t>
    </rPh>
    <rPh sb="5" eb="8">
      <t>フタンガク</t>
    </rPh>
    <phoneticPr fontId="1"/>
  </si>
  <si>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</si>
  <si>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＜事業１＞入場料○○円（○円×○人）
＜事業２＞物品販売○○円（○円×○人）</t>
    <rPh sb="1" eb="3">
      <t>ジギョウ</t>
    </rPh>
    <rPh sb="5" eb="8">
      <t>ニュウジョウリョウ</t>
    </rPh>
    <rPh sb="10" eb="11">
      <t>エン</t>
    </rPh>
    <rPh sb="13" eb="14">
      <t>エン</t>
    </rPh>
    <rPh sb="16" eb="17">
      <t>ニン</t>
    </rPh>
    <rPh sb="20" eb="22">
      <t>ジギョウ</t>
    </rPh>
    <rPh sb="24" eb="26">
      <t>ブッピン</t>
    </rPh>
    <rPh sb="26" eb="28">
      <t>ハンバイ</t>
    </rPh>
    <rPh sb="30" eb="31">
      <t>エン</t>
    </rPh>
    <rPh sb="33" eb="34">
      <t>エン</t>
    </rPh>
    <rPh sb="36" eb="37">
      <t>ニン</t>
    </rPh>
    <phoneticPr fontId="6"/>
  </si>
  <si>
    <t>○○県</t>
    <rPh sb="2" eb="3">
      <t>ケン</t>
    </rPh>
    <phoneticPr fontId="6"/>
  </si>
  <si>
    <t>借損料</t>
    <rPh sb="0" eb="3">
      <t>シャクソンリョウ</t>
    </rPh>
    <phoneticPr fontId="6"/>
  </si>
  <si>
    <t>賃金・報償費・旅費</t>
    <rPh sb="0" eb="2">
      <t>チンギン</t>
    </rPh>
    <phoneticPr fontId="6"/>
  </si>
  <si>
    <t>保険料</t>
    <rPh sb="0" eb="3">
      <t>ホケンリョウ</t>
    </rPh>
    <phoneticPr fontId="6"/>
  </si>
  <si>
    <t>消耗品費・会議費</t>
    <rPh sb="0" eb="3">
      <t>ショウモウヒン</t>
    </rPh>
    <rPh sb="3" eb="4">
      <t>ヒ</t>
    </rPh>
    <rPh sb="5" eb="8">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</si>
  <si>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</si>
  <si>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</si>
  <si>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t>
  </si>
  <si>
    <t>賃金・共済費</t>
    <phoneticPr fontId="6"/>
  </si>
  <si>
    <t>○○芸術文化協会</t>
    <rPh sb="2" eb="4">
      <t>ゲイジュツ</t>
    </rPh>
    <rPh sb="4" eb="6">
      <t>ブンカ</t>
    </rPh>
    <rPh sb="6" eb="8">
      <t>キョウカイ</t>
    </rPh>
    <phoneticPr fontId="6"/>
  </si>
  <si>
    <t>会場整理等賃金</t>
    <rPh sb="0" eb="2">
      <t>カイジョウ</t>
    </rPh>
    <rPh sb="2" eb="4">
      <t>セイリ</t>
    </rPh>
    <rPh sb="4" eb="5">
      <t>トウ</t>
    </rPh>
    <rPh sb="5" eb="7">
      <t>チンギン</t>
    </rPh>
    <phoneticPr fontId="6"/>
  </si>
  <si>
    <t>人</t>
    <rPh sb="0" eb="1">
      <t>ニン</t>
    </rPh>
    <phoneticPr fontId="6"/>
  </si>
  <si>
    <t>時間</t>
    <rPh sb="0" eb="2">
      <t>ジカン</t>
    </rPh>
    <phoneticPr fontId="6"/>
  </si>
  <si>
    <t>日</t>
    <rPh sb="0" eb="1">
      <t>ニチ</t>
    </rPh>
    <phoneticPr fontId="6"/>
  </si>
  <si>
    <t>回</t>
    <rPh sb="0" eb="1">
      <t>カイ</t>
    </rPh>
    <phoneticPr fontId="6"/>
  </si>
  <si>
    <t>作品観賞に係る消耗品</t>
    <rPh sb="0" eb="2">
      <t>サクヒン</t>
    </rPh>
    <rPh sb="2" eb="4">
      <t>カンショウ</t>
    </rPh>
    <rPh sb="5" eb="6">
      <t>カカ</t>
    </rPh>
    <rPh sb="7" eb="10">
      <t>ショウモウヒン</t>
    </rPh>
    <phoneticPr fontId="6"/>
  </si>
  <si>
    <t>個</t>
    <rPh sb="0" eb="1">
      <t>コ</t>
    </rPh>
    <phoneticPr fontId="6"/>
  </si>
  <si>
    <t>作品運搬費</t>
    <rPh sb="0" eb="2">
      <t>サクヒン</t>
    </rPh>
    <rPh sb="2" eb="4">
      <t>ウンパン</t>
    </rPh>
    <rPh sb="4" eb="5">
      <t>ヒ</t>
    </rPh>
    <phoneticPr fontId="6"/>
  </si>
  <si>
    <t>鑑賞体験指導謝金</t>
    <rPh sb="0" eb="2">
      <t>カンショウ</t>
    </rPh>
    <rPh sb="2" eb="4">
      <t>タイケン</t>
    </rPh>
    <rPh sb="4" eb="6">
      <t>シドウ</t>
    </rPh>
    <rPh sb="6" eb="8">
      <t>シャキン</t>
    </rPh>
    <phoneticPr fontId="6"/>
  </si>
  <si>
    <t>催事保険</t>
    <rPh sb="0" eb="2">
      <t>サイジ</t>
    </rPh>
    <rPh sb="2" eb="4">
      <t>ホケン</t>
    </rPh>
    <phoneticPr fontId="6"/>
  </si>
  <si>
    <t>式</t>
    <rPh sb="0" eb="1">
      <t>シキ</t>
    </rPh>
    <phoneticPr fontId="6"/>
  </si>
  <si>
    <t>ケータリング代</t>
    <rPh sb="6" eb="7">
      <t>ダイ</t>
    </rPh>
    <phoneticPr fontId="6"/>
  </si>
  <si>
    <t>チラシ印刷代</t>
    <rPh sb="3" eb="5">
      <t>インサツ</t>
    </rPh>
    <rPh sb="5" eb="6">
      <t>ダイ</t>
    </rPh>
    <phoneticPr fontId="6"/>
  </si>
  <si>
    <t>会場設営・撤去費</t>
    <rPh sb="0" eb="2">
      <t>カイジョウ</t>
    </rPh>
    <rPh sb="2" eb="4">
      <t>セツエイ</t>
    </rPh>
    <rPh sb="5" eb="7">
      <t>テッキョ</t>
    </rPh>
    <rPh sb="7" eb="8">
      <t>ヒ</t>
    </rPh>
    <phoneticPr fontId="6"/>
  </si>
  <si>
    <t>枚</t>
    <rPh sb="0" eb="1">
      <t>マイ</t>
    </rPh>
    <phoneticPr fontId="6"/>
  </si>
  <si>
    <t>参加費</t>
    <rPh sb="0" eb="3">
      <t>サンカヒ</t>
    </rPh>
    <phoneticPr fontId="6"/>
  </si>
  <si>
    <t>障害者による文化芸術活動の鑑賞支援事業</t>
    <rPh sb="0" eb="3">
      <t>ショウガイシャ</t>
    </rPh>
    <rPh sb="6" eb="8">
      <t>ブンカ</t>
    </rPh>
    <rPh sb="8" eb="10">
      <t>ゲイジュツ</t>
    </rPh>
    <rPh sb="10" eb="12">
      <t>カツドウ</t>
    </rPh>
    <rPh sb="13" eb="15">
      <t>カンショウ</t>
    </rPh>
    <rPh sb="15" eb="17">
      <t>シエン</t>
    </rPh>
    <rPh sb="17" eb="19">
      <t>ジギョウ</t>
    </rPh>
    <phoneticPr fontId="6"/>
  </si>
  <si>
    <t>○年○月～○月</t>
    <phoneticPr fontId="6"/>
  </si>
  <si>
    <t>○○ホール会場使用料</t>
    <rPh sb="5" eb="7">
      <t>カイジョウ</t>
    </rPh>
    <rPh sb="7" eb="10">
      <t>シヨウリョウ</t>
    </rPh>
    <phoneticPr fontId="6"/>
  </si>
  <si>
    <t>会場整理アルバイト</t>
    <rPh sb="0" eb="2">
      <t>カイジョウ</t>
    </rPh>
    <rPh sb="2" eb="4">
      <t>セイリ</t>
    </rPh>
    <phoneticPr fontId="6"/>
  </si>
  <si>
    <t>創造活動指導謝金</t>
    <rPh sb="0" eb="2">
      <t>ソウゾウ</t>
    </rPh>
    <rPh sb="2" eb="4">
      <t>カツドウ</t>
    </rPh>
    <rPh sb="4" eb="6">
      <t>シドウ</t>
    </rPh>
    <rPh sb="6" eb="8">
      <t>シャキン</t>
    </rPh>
    <phoneticPr fontId="6"/>
  </si>
  <si>
    <t>指導者交通費　東京⇔京都</t>
    <rPh sb="0" eb="2">
      <t>シドウ</t>
    </rPh>
    <rPh sb="2" eb="3">
      <t>シャ</t>
    </rPh>
    <rPh sb="3" eb="6">
      <t>コウツウヒ</t>
    </rPh>
    <rPh sb="7" eb="9">
      <t>トウキョウ</t>
    </rPh>
    <rPh sb="10" eb="12">
      <t>キョウト</t>
    </rPh>
    <phoneticPr fontId="6"/>
  </si>
  <si>
    <t>指導者宿泊費</t>
    <rPh sb="0" eb="3">
      <t>シドウシャ</t>
    </rPh>
    <rPh sb="3" eb="6">
      <t>シュクハクヒ</t>
    </rPh>
    <phoneticPr fontId="6"/>
  </si>
  <si>
    <t>泊</t>
    <rPh sb="0" eb="1">
      <t>ハク</t>
    </rPh>
    <phoneticPr fontId="6"/>
  </si>
  <si>
    <t>作品制作用消耗品</t>
    <rPh sb="0" eb="2">
      <t>サクヒン</t>
    </rPh>
    <rPh sb="2" eb="4">
      <t>セイサク</t>
    </rPh>
    <rPh sb="4" eb="5">
      <t>ヨウ</t>
    </rPh>
    <rPh sb="5" eb="7">
      <t>ショウモウ</t>
    </rPh>
    <rPh sb="7" eb="8">
      <t>ヒン</t>
    </rPh>
    <phoneticPr fontId="6"/>
  </si>
  <si>
    <t>セット</t>
    <phoneticPr fontId="6"/>
  </si>
  <si>
    <t>発表会運営費</t>
    <rPh sb="0" eb="2">
      <t>ハッピョウ</t>
    </rPh>
    <rPh sb="2" eb="3">
      <t>カイ</t>
    </rPh>
    <rPh sb="3" eb="5">
      <t>ウンエイ</t>
    </rPh>
    <rPh sb="5" eb="6">
      <t>ヒ</t>
    </rPh>
    <phoneticPr fontId="6"/>
  </si>
  <si>
    <t>発表会企画料</t>
    <rPh sb="0" eb="2">
      <t>ハッピョウ</t>
    </rPh>
    <rPh sb="2" eb="3">
      <t>カイ</t>
    </rPh>
    <rPh sb="3" eb="5">
      <t>キカク</t>
    </rPh>
    <rPh sb="5" eb="6">
      <t>リョウ</t>
    </rPh>
    <phoneticPr fontId="6"/>
  </si>
  <si>
    <t>発表会会場設営費</t>
    <rPh sb="0" eb="2">
      <t>ハッピョウ</t>
    </rPh>
    <rPh sb="2" eb="3">
      <t>カイ</t>
    </rPh>
    <rPh sb="3" eb="5">
      <t>カイジョウ</t>
    </rPh>
    <rPh sb="5" eb="7">
      <t>セツエイ</t>
    </rPh>
    <rPh sb="7" eb="8">
      <t>ヒ</t>
    </rPh>
    <phoneticPr fontId="6"/>
  </si>
  <si>
    <t>指導者交通費　大阪⇔京都</t>
    <rPh sb="0" eb="3">
      <t>シドウシャ</t>
    </rPh>
    <rPh sb="3" eb="6">
      <t>コウツウヒ</t>
    </rPh>
    <rPh sb="7" eb="9">
      <t>オオサカ</t>
    </rPh>
    <rPh sb="10" eb="12">
      <t>キョウト</t>
    </rPh>
    <phoneticPr fontId="6"/>
  </si>
  <si>
    <t>共生社会の実現に向けた創造・発表の機会の充実に関する事業</t>
    <rPh sb="0" eb="2">
      <t>キョウセイ</t>
    </rPh>
    <rPh sb="2" eb="4">
      <t>シャカイ</t>
    </rPh>
    <rPh sb="5" eb="7">
      <t>ジツゲン</t>
    </rPh>
    <rPh sb="8" eb="9">
      <t>ム</t>
    </rPh>
    <rPh sb="11" eb="13">
      <t>ソウゾウ</t>
    </rPh>
    <rPh sb="14" eb="16">
      <t>ハッピョウ</t>
    </rPh>
    <rPh sb="17" eb="19">
      <t>キカイ</t>
    </rPh>
    <rPh sb="20" eb="22">
      <t>ジュウジツ</t>
    </rPh>
    <rPh sb="23" eb="24">
      <t>カン</t>
    </rPh>
    <rPh sb="26" eb="28">
      <t>ジギョウ</t>
    </rPh>
    <phoneticPr fontId="6"/>
  </si>
  <si>
    <t>TEL</t>
    <phoneticPr fontId="6"/>
  </si>
  <si>
    <t>E-mail</t>
    <phoneticPr fontId="6"/>
  </si>
  <si>
    <t>【関係部局との連携・協力体制の状況】</t>
    <phoneticPr fontId="6"/>
  </si>
  <si>
    <t>障害者による文化芸術活動の鑑賞支援事業</t>
    <phoneticPr fontId="6"/>
  </si>
  <si>
    <t>共生社会の実現に向けた創造・発表の機会の充実に関する事業</t>
    <phoneticPr fontId="6"/>
  </si>
  <si>
    <t>【事業内容】　・・・・・・・
【実施場所】　・・・・・・・
【参加者数】　・・・・・・・</t>
    <phoneticPr fontId="6"/>
  </si>
  <si>
    <t>【事業内容】　・・・・・・・
【実施場所】　・・・・・・・
【参加者数】　・・・・・・・
　※○○芸術文化協会への補助により実施</t>
    <phoneticPr fontId="6"/>
  </si>
  <si>
    <t>（〒×××－××××）</t>
    <phoneticPr fontId="6"/>
  </si>
  <si>
    <t>／FAX</t>
    <phoneticPr fontId="6"/>
  </si>
  <si>
    <t>XXX@XXX.X.lg.jp</t>
    <phoneticPr fontId="6"/>
  </si>
  <si>
    <t>【バリアフリー対応や多言語対応等、観客や参加者への配慮】</t>
    <phoneticPr fontId="6"/>
  </si>
  <si>
    <t>６．実施体制について</t>
    <rPh sb="2" eb="4">
      <t>ジッシ</t>
    </rPh>
    <rPh sb="4" eb="6">
      <t>タイセイ</t>
    </rPh>
    <phoneticPr fontId="6"/>
  </si>
  <si>
    <t>＜期待される文化的・社会的効果等＞</t>
    <phoneticPr fontId="6"/>
  </si>
  <si>
    <t>＜目標値の積算根拠＞</t>
    <phoneticPr fontId="6"/>
  </si>
  <si>
    <t>８．具体的な事業又は取組（予定）</t>
    <rPh sb="13" eb="15">
      <t>ヨテイ</t>
    </rPh>
    <phoneticPr fontId="6"/>
  </si>
  <si>
    <t>事業名又は取組名</t>
    <phoneticPr fontId="6"/>
  </si>
  <si>
    <t>事業又は取組の内容、実施場所、参加者数等</t>
    <phoneticPr fontId="6"/>
  </si>
  <si>
    <t>②</t>
    <phoneticPr fontId="6"/>
  </si>
  <si>
    <t>③</t>
    <phoneticPr fontId="6"/>
  </si>
  <si>
    <t>１．事業計画の名称</t>
    <rPh sb="7" eb="9">
      <t>メイショウ</t>
    </rPh>
    <phoneticPr fontId="6"/>
  </si>
  <si>
    <t>２．事業計画の期間</t>
    <rPh sb="7" eb="9">
      <t>キカン</t>
    </rPh>
    <phoneticPr fontId="6"/>
  </si>
  <si>
    <t>５．事業計画の内容</t>
    <rPh sb="7" eb="9">
      <t>ナイヨウ</t>
    </rPh>
    <phoneticPr fontId="6"/>
  </si>
  <si>
    <t>７．事業実施による効果等</t>
    <rPh sb="2" eb="4">
      <t>ジギョウ</t>
    </rPh>
    <rPh sb="4" eb="6">
      <t>ジッシ</t>
    </rPh>
    <rPh sb="9" eb="11">
      <t>コウカ</t>
    </rPh>
    <rPh sb="11" eb="12">
      <t>トウ</t>
    </rPh>
    <phoneticPr fontId="6"/>
  </si>
  <si>
    <t>３．事業計画の趣旨・目的</t>
    <phoneticPr fontId="6"/>
  </si>
  <si>
    <t>４．障害者による文化芸術活動の推進に関する法律に基づく地方公共団体の計画との関連</t>
    <phoneticPr fontId="6"/>
  </si>
  <si>
    <t>〇〇県</t>
    <rPh sb="2" eb="3">
      <t>ケン</t>
    </rPh>
    <phoneticPr fontId="6"/>
  </si>
  <si>
    <t>〇〇部〇〇課</t>
    <rPh sb="2" eb="3">
      <t>ブ</t>
    </rPh>
    <rPh sb="5" eb="6">
      <t>カ</t>
    </rPh>
    <phoneticPr fontId="6"/>
  </si>
  <si>
    <t>〇〇係長　　〇〇　〇〇</t>
    <rPh sb="2" eb="4">
      <t>カカリチョウ</t>
    </rPh>
    <phoneticPr fontId="6"/>
  </si>
  <si>
    <t>○○県○○市○○町○○×－××－×</t>
    <phoneticPr fontId="6"/>
  </si>
  <si>
    <t>×××－×××－×××</t>
  </si>
  <si>
    <t>×××－×××－×××</t>
    <phoneticPr fontId="6"/>
  </si>
  <si>
    <t>【事業計画の概要（公表用）】　（※公表用に事業計画の概要の要約を１００字以内で記載してください。）</t>
    <rPh sb="6" eb="8">
      <t>ガイヨウ</t>
    </rPh>
    <rPh sb="9" eb="11">
      <t>コウヒョウ</t>
    </rPh>
    <rPh sb="11" eb="12">
      <t>ヨウ</t>
    </rPh>
    <phoneticPr fontId="6"/>
  </si>
  <si>
    <t>実施期間</t>
    <rPh sb="2" eb="4">
      <t>キカン</t>
    </rPh>
    <phoneticPr fontId="6"/>
  </si>
  <si>
    <t>①</t>
    <phoneticPr fontId="6"/>
  </si>
  <si>
    <t>令和７年４月〇日～令和８年２月〇日</t>
    <rPh sb="3" eb="4">
      <t>ネン</t>
    </rPh>
    <rPh sb="5" eb="6">
      <t>ガツ</t>
    </rPh>
    <rPh sb="7" eb="8">
      <t>ニチ</t>
    </rPh>
    <rPh sb="12" eb="13">
      <t>ネン</t>
    </rPh>
    <rPh sb="14" eb="15">
      <t>ガツ</t>
    </rPh>
    <rPh sb="16" eb="17">
      <t>ニチ</t>
    </rPh>
    <phoneticPr fontId="6"/>
  </si>
  <si>
    <t xml:space="preserve">令和８年度　障害者等による文化芸術活動推進事業　事業計画書 </t>
    <rPh sb="9" eb="10">
      <t>トウ</t>
    </rPh>
    <phoneticPr fontId="6"/>
  </si>
  <si>
    <t>令和８年４月〇日～令和９年２月〇日</t>
    <rPh sb="3" eb="4">
      <t>ネン</t>
    </rPh>
    <rPh sb="5" eb="6">
      <t>ガツ</t>
    </rPh>
    <rPh sb="7" eb="8">
      <t>ニチ</t>
    </rPh>
    <rPh sb="12" eb="13">
      <t>ネン</t>
    </rPh>
    <rPh sb="14" eb="15">
      <t>ガツ</t>
    </rPh>
    <rPh sb="16" eb="17">
      <t>ニチ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</si>
</sst>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5"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indexed="81"/>
      <name val="メイリオ"/>
      <family val="3"/>
      <charset val="128"/>
    </font>
    <font>
      <b/>
      <sz val="10"/>
      <color theme="1"/>
      <name val="ＭＳ Ｐゴシック"/>
      <family val="3"/>
      <charset val="128"/>
      <scheme val="minor"/>
    </font>
    <font>
      <b/>
      <sz val="10"/>
      <color rgb="FFFF0000"/>
      <name val="ＭＳ Ｐゴシック"/>
      <family val="3"/>
      <charset val="128"/>
      <scheme val="minor"/>
    </font>
    <font>
      <sz val="14"/>
      <color theme="1"/>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
      <sz val="16"/>
      <name val="ＭＳ Ｐゴシック"/>
      <family val="3"/>
      <charset val="128"/>
    </font>
    <font>
      <sz val="16"/>
      <name val="ＭＳ Ｐゴシック"/>
      <family val="3"/>
      <charset val="128"/>
      <scheme val="minor"/>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7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
      <left style="thin">
        <color indexed="64"/>
      </left>
      <right style="thin">
        <color indexed="64"/>
      </right>
      <top style="medium">
        <color indexed="64"/>
      </top>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4" fillId="0" borderId="0"/>
  </cellStyleXfs>
  <cellXfs count="568">
    <xf numFmtId="0" fontId="0" fillId="0" borderId="0" xfId="0">
      <alignment vertical="center"/>
    </xf>
    <xf numFmtId="38" fontId="3" fillId="0" borderId="0" xfId="18" applyFont="1" applyFill="1">
      <alignment vertical="center"/>
    </xf>
    <xf numFmtId="0" fontId="9" fillId="0" borderId="0" xfId="0" applyFont="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Border="1" applyAlignment="1">
      <alignment horizontal="right" vertical="center" shrinkToFit="1"/>
    </xf>
    <xf numFmtId="38" fontId="7" fillId="0" borderId="26"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Alignment="1">
      <alignment vertical="center" wrapText="1"/>
    </xf>
    <xf numFmtId="0" fontId="7" fillId="0" borderId="0" xfId="17" applyFont="1" applyProtection="1">
      <alignment vertical="center"/>
      <protection locked="0"/>
    </xf>
    <xf numFmtId="0" fontId="7" fillId="0" borderId="0" xfId="17" applyFont="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9" fillId="0" borderId="0" xfId="10" applyFont="1">
      <alignment vertical="center"/>
    </xf>
    <xf numFmtId="38" fontId="7" fillId="0" borderId="0" xfId="18" applyFont="1" applyFill="1" applyBorder="1" applyAlignment="1">
      <alignment horizontal="center" vertical="center"/>
    </xf>
    <xf numFmtId="0" fontId="15" fillId="0" borderId="0" xfId="19">
      <alignment vertical="center"/>
    </xf>
    <xf numFmtId="0" fontId="9"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7" xfId="10" applyFont="1" applyBorder="1">
      <alignment vertical="center"/>
    </xf>
    <xf numFmtId="38" fontId="11" fillId="0" borderId="0" xfId="2" applyFont="1" applyFill="1" applyAlignment="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19" fillId="0" borderId="0" xfId="0" applyNumberFormat="1" applyFont="1" applyAlignment="1">
      <alignment horizontal="center" vertical="center" shrinkToFit="1"/>
    </xf>
    <xf numFmtId="0" fontId="9" fillId="0" borderId="13"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9" fillId="4" borderId="12" xfId="10" applyFont="1" applyFill="1" applyBorder="1" applyAlignment="1">
      <alignment horizontal="center" vertical="center"/>
    </xf>
    <xf numFmtId="0" fontId="9" fillId="4" borderId="12" xfId="10" applyFont="1" applyFill="1" applyBorder="1">
      <alignment vertical="center"/>
    </xf>
    <xf numFmtId="38" fontId="7" fillId="0" borderId="28" xfId="3" applyFont="1" applyFill="1" applyBorder="1" applyAlignment="1" applyProtection="1">
      <alignment horizontal="center" vertical="center" shrinkToFit="1"/>
      <protection locked="0"/>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8" fillId="0" borderId="51" xfId="3" applyFont="1" applyFill="1" applyBorder="1" applyAlignment="1">
      <alignment horizontal="center" vertical="center"/>
    </xf>
    <xf numFmtId="0" fontId="8" fillId="7" borderId="52"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38" fontId="8" fillId="4" borderId="39" xfId="3" applyFont="1" applyFill="1" applyBorder="1" applyAlignment="1">
      <alignment horizontal="center" vertical="center" wrapText="1"/>
    </xf>
    <xf numFmtId="38" fontId="8"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9" fillId="0" borderId="17" xfId="10" applyFont="1" applyBorder="1" applyAlignment="1">
      <alignment vertical="center" shrinkToFit="1"/>
    </xf>
    <xf numFmtId="0" fontId="10" fillId="4" borderId="12" xfId="17" applyFont="1" applyFill="1" applyBorder="1" applyAlignment="1">
      <alignment horizontal="center" vertical="center" wrapText="1"/>
    </xf>
    <xf numFmtId="177" fontId="3" fillId="0" borderId="12" xfId="17" applyNumberFormat="1" applyFont="1" applyBorder="1" applyAlignment="1">
      <alignment vertical="center" shrinkToFit="1"/>
    </xf>
    <xf numFmtId="0" fontId="12" fillId="5" borderId="4" xfId="17" applyFont="1" applyFill="1" applyBorder="1" applyAlignment="1">
      <alignment horizontal="center" vertical="center"/>
    </xf>
    <xf numFmtId="49" fontId="20" fillId="0" borderId="0" xfId="0" applyNumberFormat="1" applyFont="1" applyAlignment="1">
      <alignment horizontal="center" vertical="center" shrinkToFit="1"/>
    </xf>
    <xf numFmtId="38" fontId="11"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38" fontId="3" fillId="0" borderId="6" xfId="18" applyFont="1" applyFill="1" applyBorder="1" applyAlignment="1" applyProtection="1">
      <alignment horizontal="right" vertical="center"/>
    </xf>
    <xf numFmtId="0" fontId="5" fillId="0" borderId="4" xfId="15" applyBorder="1">
      <alignment vertical="center"/>
    </xf>
    <xf numFmtId="0" fontId="14" fillId="7" borderId="4" xfId="0" applyFont="1" applyFill="1" applyBorder="1" applyAlignment="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178" fontId="7"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3" fillId="0" borderId="0" xfId="18" applyFont="1" applyFill="1" applyAlignment="1" applyProtection="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18" fillId="0" borderId="0" xfId="19" applyFont="1" applyAlignment="1">
      <alignment horizontal="center" vertical="center" shrinkToFit="1"/>
    </xf>
    <xf numFmtId="0" fontId="15" fillId="0" borderId="0" xfId="19" applyAlignment="1">
      <alignment horizontal="center" vertical="center"/>
    </xf>
    <xf numFmtId="0" fontId="16" fillId="4" borderId="12" xfId="19" applyFont="1" applyFill="1" applyBorder="1" applyAlignment="1">
      <alignment horizontal="center" vertical="center"/>
    </xf>
    <xf numFmtId="179" fontId="9" fillId="0" borderId="12" xfId="0" applyNumberFormat="1" applyFont="1" applyBorder="1" applyAlignment="1">
      <alignment horizontal="justify" vertical="center" wrapText="1"/>
    </xf>
    <xf numFmtId="0" fontId="18" fillId="4" borderId="12" xfId="19" applyFont="1" applyFill="1" applyBorder="1" applyAlignment="1">
      <alignment horizontal="center" vertical="center" wrapText="1"/>
    </xf>
    <xf numFmtId="3" fontId="18" fillId="0" borderId="12" xfId="19" applyNumberFormat="1" applyFont="1" applyBorder="1">
      <alignment vertical="center"/>
    </xf>
    <xf numFmtId="3" fontId="18" fillId="0" borderId="15" xfId="19" applyNumberFormat="1" applyFont="1" applyBorder="1">
      <alignment vertical="center"/>
    </xf>
    <xf numFmtId="3" fontId="18" fillId="0" borderId="42" xfId="19" applyNumberFormat="1" applyFont="1" applyBorder="1">
      <alignment vertical="center"/>
    </xf>
    <xf numFmtId="3" fontId="18" fillId="0" borderId="46" xfId="19" applyNumberFormat="1" applyFont="1" applyBorder="1">
      <alignment vertical="center"/>
    </xf>
    <xf numFmtId="3" fontId="18" fillId="0" borderId="17" xfId="19" applyNumberFormat="1" applyFont="1" applyBorder="1">
      <alignment vertical="center"/>
    </xf>
    <xf numFmtId="3" fontId="18" fillId="0" borderId="22" xfId="19" applyNumberFormat="1" applyFont="1" applyBorder="1">
      <alignment vertical="center"/>
    </xf>
    <xf numFmtId="179" fontId="18" fillId="0" borderId="12" xfId="19" applyNumberFormat="1" applyFont="1" applyBorder="1" applyAlignment="1">
      <alignment horizontal="justify" vertical="center" wrapText="1"/>
    </xf>
    <xf numFmtId="0" fontId="18" fillId="0" borderId="39" xfId="19" applyFont="1" applyBorder="1" applyAlignment="1">
      <alignment horizontal="center" vertical="center" shrinkToFit="1"/>
    </xf>
    <xf numFmtId="178" fontId="18" fillId="8" borderId="39" xfId="19" applyNumberFormat="1" applyFont="1" applyFill="1" applyBorder="1" applyAlignment="1">
      <alignment vertical="center" shrinkToFit="1"/>
    </xf>
    <xf numFmtId="3" fontId="18" fillId="0" borderId="39" xfId="19" applyNumberFormat="1" applyFont="1" applyBorder="1">
      <alignment vertical="center"/>
    </xf>
    <xf numFmtId="178" fontId="18" fillId="8" borderId="42" xfId="19" applyNumberFormat="1" applyFont="1" applyFill="1" applyBorder="1" applyAlignment="1">
      <alignment vertical="center" shrinkToFit="1"/>
    </xf>
    <xf numFmtId="0" fontId="18" fillId="0" borderId="46" xfId="19" applyFont="1" applyBorder="1" applyAlignment="1">
      <alignment horizontal="center" vertical="center" shrinkToFit="1"/>
    </xf>
    <xf numFmtId="178" fontId="18" fillId="8" borderId="46" xfId="19" applyNumberFormat="1" applyFont="1" applyFill="1" applyBorder="1" applyAlignment="1">
      <alignment vertical="center" shrinkToFit="1"/>
    </xf>
    <xf numFmtId="178" fontId="18" fillId="8" borderId="12" xfId="19" applyNumberFormat="1" applyFont="1" applyFill="1" applyBorder="1" applyAlignment="1">
      <alignment vertical="center" shrinkToFit="1"/>
    </xf>
    <xf numFmtId="178" fontId="18" fillId="8" borderId="13" xfId="19" applyNumberFormat="1" applyFont="1" applyFill="1" applyBorder="1" applyAlignment="1">
      <alignment vertical="center" shrinkToFit="1"/>
    </xf>
    <xf numFmtId="178" fontId="18" fillId="8" borderId="22" xfId="19" applyNumberFormat="1" applyFont="1" applyFill="1" applyBorder="1" applyAlignment="1">
      <alignment vertical="center" shrinkToFit="1"/>
    </xf>
    <xf numFmtId="178" fontId="18" fillId="0" borderId="12" xfId="19" applyNumberFormat="1" applyFont="1" applyBorder="1" applyAlignment="1">
      <alignment vertical="center" shrinkToFit="1"/>
    </xf>
    <xf numFmtId="178" fontId="18" fillId="0" borderId="15" xfId="19" applyNumberFormat="1" applyFont="1" applyBorder="1" applyAlignment="1">
      <alignment vertical="center" shrinkToFit="1"/>
    </xf>
    <xf numFmtId="178" fontId="18" fillId="0" borderId="42" xfId="19" applyNumberFormat="1" applyFont="1" applyBorder="1" applyAlignment="1">
      <alignment vertical="center" shrinkToFit="1"/>
    </xf>
    <xf numFmtId="178" fontId="18" fillId="0" borderId="46" xfId="19" applyNumberFormat="1" applyFont="1" applyBorder="1" applyAlignment="1">
      <alignment vertical="center" shrinkToFit="1"/>
    </xf>
    <xf numFmtId="178" fontId="18" fillId="0" borderId="17" xfId="19" applyNumberFormat="1" applyFont="1" applyBorder="1" applyAlignment="1">
      <alignment vertical="center" shrinkToFit="1"/>
    </xf>
    <xf numFmtId="178" fontId="18" fillId="0" borderId="22"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16" fillId="0" borderId="39" xfId="20" applyFont="1" applyFill="1" applyBorder="1" applyAlignment="1" applyProtection="1">
      <alignment horizontal="center" vertical="center" shrinkToFit="1"/>
    </xf>
    <xf numFmtId="38" fontId="16" fillId="0" borderId="42" xfId="20" applyFont="1" applyFill="1" applyBorder="1" applyAlignment="1" applyProtection="1">
      <alignment horizontal="center" vertical="center" shrinkToFit="1"/>
    </xf>
    <xf numFmtId="38" fontId="16" fillId="0" borderId="46" xfId="20" applyFont="1" applyFill="1" applyBorder="1" applyAlignment="1" applyProtection="1">
      <alignment horizontal="center" vertical="center" shrinkToFit="1"/>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0" fillId="0" borderId="12" xfId="0" applyBorder="1" applyAlignment="1">
      <alignment horizontal="center" vertical="center" shrinkToFit="1"/>
    </xf>
    <xf numFmtId="3" fontId="0" fillId="0" borderId="12" xfId="0" applyNumberFormat="1" applyBorder="1" applyAlignment="1">
      <alignment vertical="center" shrinkToFit="1"/>
    </xf>
    <xf numFmtId="3" fontId="0" fillId="9" borderId="12" xfId="0" applyNumberFormat="1" applyFill="1" applyBorder="1" applyAlignment="1" applyProtection="1">
      <alignment vertical="center" shrinkToFit="1"/>
      <protection locked="0"/>
    </xf>
    <xf numFmtId="0" fontId="5" fillId="0" borderId="0" xfId="0" applyFont="1">
      <alignment vertical="center"/>
    </xf>
    <xf numFmtId="38" fontId="16" fillId="4" borderId="1" xfId="20" applyFont="1" applyFill="1" applyBorder="1" applyAlignment="1" applyProtection="1">
      <alignment horizontal="center" vertical="center"/>
    </xf>
    <xf numFmtId="178" fontId="18" fillId="8" borderId="16" xfId="19" applyNumberFormat="1" applyFont="1" applyFill="1" applyBorder="1" applyAlignment="1">
      <alignment vertical="center" shrinkToFit="1"/>
    </xf>
    <xf numFmtId="3" fontId="18" fillId="0" borderId="16" xfId="19" applyNumberFormat="1" applyFont="1" applyBorder="1">
      <alignment vertical="center"/>
    </xf>
    <xf numFmtId="0" fontId="15" fillId="0" borderId="0" xfId="19" applyAlignment="1">
      <alignment vertical="center" shrinkToFit="1"/>
    </xf>
    <xf numFmtId="178" fontId="18" fillId="10" borderId="46" xfId="19" applyNumberFormat="1" applyFont="1" applyFill="1" applyBorder="1" applyAlignment="1">
      <alignment vertical="center" shrinkToFit="1"/>
    </xf>
    <xf numFmtId="3" fontId="18" fillId="10" borderId="46" xfId="19" applyNumberFormat="1" applyFont="1" applyFill="1" applyBorder="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Border="1" applyAlignment="1" applyProtection="1">
      <alignment horizontal="center" vertical="center" shrinkToFit="1"/>
      <protection locked="0"/>
    </xf>
    <xf numFmtId="0" fontId="7" fillId="0" borderId="31" xfId="17" applyFont="1" applyBorder="1" applyAlignment="1" applyProtection="1">
      <alignment horizontal="center" vertical="center" shrinkToFit="1"/>
      <protection locked="0"/>
    </xf>
    <xf numFmtId="0" fontId="5" fillId="0" borderId="33" xfId="15" applyBorder="1" applyProtection="1">
      <alignment vertical="center"/>
      <protection locked="0"/>
    </xf>
    <xf numFmtId="0" fontId="5" fillId="0" borderId="31" xfId="15" applyBorder="1" applyProtection="1">
      <alignment vertical="center"/>
      <protection locked="0"/>
    </xf>
    <xf numFmtId="0" fontId="5" fillId="0" borderId="32" xfId="15"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7" fillId="0" borderId="32" xfId="17" applyFont="1" applyBorder="1" applyAlignment="1" applyProtection="1">
      <alignment horizontal="center" vertical="center" shrinkToFit="1"/>
      <protection locked="0"/>
    </xf>
    <xf numFmtId="181" fontId="23" fillId="0" borderId="0" xfId="19" applyNumberFormat="1" applyFont="1" applyAlignment="1">
      <alignment horizontal="left" vertical="center" wrapText="1" shrinkToFit="1"/>
    </xf>
    <xf numFmtId="0" fontId="7" fillId="0" borderId="10" xfId="17" applyFont="1" applyBorder="1" applyAlignment="1">
      <alignment vertical="center" shrinkToFit="1"/>
    </xf>
    <xf numFmtId="0" fontId="7" fillId="0" borderId="0" xfId="17" applyFont="1" applyAlignment="1">
      <alignment vertical="center" shrinkToFit="1"/>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0" fontId="9" fillId="0" borderId="6" xfId="0" applyFont="1" applyBorder="1" applyAlignment="1">
      <alignment horizontal="center" vertical="center" textRotation="255"/>
    </xf>
    <xf numFmtId="38" fontId="14"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9" fillId="7" borderId="29" xfId="15" applyFont="1" applyFill="1" applyBorder="1" applyAlignment="1" applyProtection="1">
      <alignment vertical="center" wrapText="1"/>
      <protection locked="0"/>
    </xf>
    <xf numFmtId="0" fontId="9" fillId="7" borderId="30" xfId="15" applyFont="1" applyFill="1" applyBorder="1" applyAlignment="1" applyProtection="1">
      <alignment vertical="center" wrapText="1"/>
      <protection locked="0"/>
    </xf>
    <xf numFmtId="0" fontId="15" fillId="0" borderId="0" xfId="24">
      <alignment vertical="center"/>
    </xf>
    <xf numFmtId="38" fontId="16" fillId="0" borderId="13" xfId="20" applyFont="1" applyFill="1" applyBorder="1" applyAlignment="1" applyProtection="1">
      <alignment horizontal="center" vertical="center" wrapText="1" shrinkToFit="1"/>
    </xf>
    <xf numFmtId="38" fontId="16" fillId="4" borderId="12" xfId="20" applyFont="1" applyFill="1" applyBorder="1" applyAlignment="1" applyProtection="1">
      <alignment horizontal="center" vertical="center"/>
    </xf>
    <xf numFmtId="0" fontId="18" fillId="4" borderId="12" xfId="19" applyFont="1" applyFill="1" applyBorder="1" applyAlignment="1">
      <alignment horizontal="center" vertical="center"/>
    </xf>
    <xf numFmtId="178" fontId="16" fillId="0" borderId="3" xfId="20" applyNumberFormat="1" applyFont="1" applyFill="1" applyBorder="1" applyAlignment="1" applyProtection="1">
      <alignment vertical="center" shrinkToFit="1"/>
    </xf>
    <xf numFmtId="178" fontId="16" fillId="0" borderId="1" xfId="20" applyNumberFormat="1" applyFont="1" applyFill="1" applyBorder="1" applyAlignment="1" applyProtection="1">
      <alignment vertical="center" shrinkToFit="1"/>
    </xf>
    <xf numFmtId="0" fontId="18" fillId="4" borderId="12" xfId="19" applyFont="1" applyFill="1" applyBorder="1">
      <alignment vertical="center"/>
    </xf>
    <xf numFmtId="178" fontId="16" fillId="0" borderId="40" xfId="20" applyNumberFormat="1" applyFont="1" applyFill="1" applyBorder="1" applyAlignment="1" applyProtection="1">
      <alignment vertical="center" shrinkToFit="1"/>
    </xf>
    <xf numFmtId="178" fontId="16" fillId="0" borderId="39" xfId="20" applyNumberFormat="1" applyFont="1" applyFill="1" applyBorder="1" applyAlignment="1" applyProtection="1">
      <alignment vertical="center" shrinkToFit="1"/>
    </xf>
    <xf numFmtId="178" fontId="16" fillId="0" borderId="10" xfId="20" applyNumberFormat="1" applyFont="1" applyFill="1" applyBorder="1" applyAlignment="1" applyProtection="1">
      <alignment vertical="center" shrinkToFit="1"/>
    </xf>
    <xf numFmtId="178" fontId="16" fillId="0" borderId="46" xfId="20" applyNumberFormat="1" applyFont="1" applyFill="1" applyBorder="1" applyAlignment="1" applyProtection="1">
      <alignment vertical="center" shrinkToFit="1"/>
    </xf>
    <xf numFmtId="178" fontId="16" fillId="0" borderId="42" xfId="20" applyNumberFormat="1" applyFont="1" applyFill="1" applyBorder="1" applyAlignment="1" applyProtection="1">
      <alignment vertical="center" shrinkToFit="1"/>
    </xf>
    <xf numFmtId="178" fontId="16" fillId="0" borderId="47" xfId="20" applyNumberFormat="1" applyFont="1" applyFill="1" applyBorder="1" applyAlignment="1" applyProtection="1">
      <alignment vertical="center" shrinkToFit="1"/>
    </xf>
    <xf numFmtId="178" fontId="16" fillId="0" borderId="2" xfId="20" applyNumberFormat="1" applyFont="1" applyFill="1" applyBorder="1" applyAlignment="1" applyProtection="1">
      <alignment vertical="center" shrinkToFit="1"/>
    </xf>
    <xf numFmtId="178" fontId="16" fillId="0" borderId="67" xfId="20" applyNumberFormat="1" applyFont="1" applyFill="1" applyBorder="1" applyAlignment="1" applyProtection="1">
      <alignment vertical="center" shrinkToFit="1"/>
    </xf>
    <xf numFmtId="178" fontId="16" fillId="0" borderId="19" xfId="20" applyNumberFormat="1" applyFont="1" applyFill="1" applyBorder="1" applyAlignment="1" applyProtection="1">
      <alignment horizontal="right" vertical="center" shrinkToFit="1"/>
    </xf>
    <xf numFmtId="0" fontId="18" fillId="0" borderId="0" xfId="19" applyFont="1">
      <alignment vertical="center"/>
    </xf>
    <xf numFmtId="178" fontId="16" fillId="0" borderId="43" xfId="20" applyNumberFormat="1" applyFont="1" applyFill="1" applyBorder="1" applyAlignment="1" applyProtection="1">
      <alignment vertical="center" shrinkToFit="1"/>
    </xf>
    <xf numFmtId="178" fontId="16" fillId="0" borderId="18" xfId="20" applyNumberFormat="1" applyFont="1" applyFill="1" applyBorder="1" applyAlignment="1" applyProtection="1">
      <alignment vertical="center" shrinkToFit="1"/>
    </xf>
    <xf numFmtId="178" fontId="16" fillId="0" borderId="19" xfId="20" applyNumberFormat="1" applyFont="1" applyFill="1" applyBorder="1" applyAlignment="1" applyProtection="1">
      <alignment vertical="center" shrinkToFit="1"/>
    </xf>
    <xf numFmtId="0" fontId="18" fillId="0" borderId="0" xfId="19" applyFont="1" applyAlignment="1">
      <alignment horizontal="center" vertical="center"/>
    </xf>
    <xf numFmtId="49" fontId="16" fillId="4" borderId="12" xfId="20" applyNumberFormat="1" applyFont="1" applyFill="1" applyBorder="1" applyAlignment="1" applyProtection="1">
      <alignment horizontal="center" vertical="center"/>
    </xf>
    <xf numFmtId="179" fontId="7" fillId="4" borderId="12" xfId="0" applyNumberFormat="1" applyFont="1" applyFill="1" applyBorder="1" applyAlignment="1">
      <alignment horizontal="center" vertical="center" shrinkToFit="1"/>
    </xf>
    <xf numFmtId="178" fontId="16" fillId="0" borderId="39" xfId="20" applyNumberFormat="1" applyFont="1" applyFill="1" applyBorder="1" applyAlignment="1" applyProtection="1">
      <alignment horizontal="right" vertical="center" shrinkToFit="1"/>
      <protection locked="0"/>
    </xf>
    <xf numFmtId="178" fontId="16" fillId="0" borderId="42" xfId="20" applyNumberFormat="1" applyFont="1" applyFill="1" applyBorder="1" applyAlignment="1" applyProtection="1">
      <alignment horizontal="right" vertical="center" shrinkToFit="1"/>
      <protection locked="0"/>
    </xf>
    <xf numFmtId="178" fontId="16" fillId="0" borderId="46" xfId="20" applyNumberFormat="1" applyFont="1" applyFill="1" applyBorder="1" applyAlignment="1" applyProtection="1">
      <alignment horizontal="right" vertical="center" shrinkToFit="1"/>
      <protection locked="0"/>
    </xf>
    <xf numFmtId="178" fontId="16" fillId="0" borderId="13" xfId="20" applyNumberFormat="1" applyFont="1" applyFill="1" applyBorder="1" applyAlignment="1" applyProtection="1">
      <alignment vertical="center" shrinkToFit="1"/>
      <protection locked="0"/>
    </xf>
    <xf numFmtId="178" fontId="16" fillId="0" borderId="12" xfId="20" applyNumberFormat="1" applyFont="1" applyFill="1" applyBorder="1" applyAlignment="1" applyProtection="1">
      <alignment vertical="center" shrinkToFit="1"/>
    </xf>
    <xf numFmtId="178" fontId="16" fillId="0" borderId="39" xfId="20" applyNumberFormat="1" applyFont="1" applyFill="1" applyBorder="1" applyAlignment="1" applyProtection="1">
      <alignment vertical="center" shrinkToFit="1"/>
      <protection locked="0"/>
    </xf>
    <xf numFmtId="178" fontId="16" fillId="0" borderId="42" xfId="20" applyNumberFormat="1" applyFont="1" applyFill="1" applyBorder="1" applyAlignment="1" applyProtection="1">
      <alignment vertical="center" shrinkToFit="1"/>
      <protection locked="0"/>
    </xf>
    <xf numFmtId="178" fontId="16" fillId="0" borderId="46" xfId="20" applyNumberFormat="1" applyFont="1" applyFill="1" applyBorder="1" applyAlignment="1" applyProtection="1">
      <alignment vertical="center" shrinkToFit="1"/>
      <protection locked="0"/>
    </xf>
    <xf numFmtId="178" fontId="16" fillId="0" borderId="22" xfId="20" applyNumberFormat="1" applyFont="1" applyFill="1" applyBorder="1" applyAlignment="1" applyProtection="1">
      <alignment horizontal="right" vertical="center" shrinkToFit="1"/>
    </xf>
    <xf numFmtId="178" fontId="16" fillId="0" borderId="12" xfId="20" applyNumberFormat="1" applyFont="1" applyFill="1" applyBorder="1" applyAlignment="1" applyProtection="1">
      <alignment vertical="center" shrinkToFit="1"/>
      <protection locked="0"/>
    </xf>
    <xf numFmtId="178" fontId="16" fillId="0" borderId="17" xfId="20" applyNumberFormat="1" applyFont="1" applyFill="1" applyBorder="1" applyAlignment="1" applyProtection="1">
      <alignment vertical="center" shrinkToFit="1"/>
    </xf>
    <xf numFmtId="178" fontId="16" fillId="0" borderId="70" xfId="20" applyNumberFormat="1" applyFont="1" applyFill="1" applyBorder="1" applyAlignment="1" applyProtection="1">
      <alignment horizontal="right" vertical="center" shrinkToFit="1"/>
      <protection locked="0"/>
    </xf>
    <xf numFmtId="178" fontId="16" fillId="5" borderId="22" xfId="20" applyNumberFormat="1" applyFont="1" applyFill="1" applyBorder="1" applyAlignment="1" applyProtection="1">
      <alignment vertical="center" shrinkToFit="1"/>
    </xf>
    <xf numFmtId="178" fontId="18" fillId="8" borderId="14" xfId="19" applyNumberFormat="1" applyFont="1" applyFill="1" applyBorder="1" applyAlignment="1" applyProtection="1">
      <alignment vertical="center" shrinkToFit="1"/>
      <protection locked="0"/>
    </xf>
    <xf numFmtId="3" fontId="18" fillId="0" borderId="14" xfId="19" applyNumberFormat="1" applyFont="1" applyBorder="1">
      <alignment vertical="center"/>
    </xf>
    <xf numFmtId="178" fontId="18" fillId="8" borderId="15" xfId="19" applyNumberFormat="1" applyFont="1" applyFill="1" applyBorder="1" applyAlignment="1">
      <alignment vertical="center" shrinkToFit="1"/>
    </xf>
    <xf numFmtId="178" fontId="18" fillId="8" borderId="72" xfId="19" applyNumberFormat="1" applyFont="1" applyFill="1" applyBorder="1" applyAlignment="1">
      <alignment vertical="center" shrinkToFit="1"/>
    </xf>
    <xf numFmtId="178" fontId="18" fillId="8" borderId="73" xfId="19" applyNumberFormat="1" applyFont="1" applyFill="1" applyBorder="1" applyAlignment="1">
      <alignment vertical="center" shrinkToFit="1"/>
    </xf>
    <xf numFmtId="178" fontId="18" fillId="8" borderId="14" xfId="19" applyNumberFormat="1" applyFont="1" applyFill="1" applyBorder="1" applyAlignment="1">
      <alignment vertical="center" shrinkToFit="1"/>
    </xf>
    <xf numFmtId="178" fontId="18" fillId="8" borderId="17" xfId="19" applyNumberFormat="1" applyFont="1" applyFill="1" applyBorder="1" applyAlignment="1">
      <alignment vertical="center" shrinkToFit="1"/>
    </xf>
    <xf numFmtId="178" fontId="18" fillId="8" borderId="13" xfId="19" applyNumberFormat="1" applyFont="1" applyFill="1" applyBorder="1" applyAlignment="1" applyProtection="1">
      <alignment vertical="center" shrinkToFit="1"/>
      <protection locked="0"/>
    </xf>
    <xf numFmtId="3" fontId="18" fillId="0" borderId="13" xfId="19" applyNumberFormat="1" applyFont="1" applyBorder="1">
      <alignment vertical="center"/>
    </xf>
    <xf numFmtId="178" fontId="16" fillId="0" borderId="14" xfId="20" applyNumberFormat="1" applyFont="1" applyFill="1" applyBorder="1" applyAlignment="1" applyProtection="1">
      <alignment vertical="center" shrinkToFit="1"/>
    </xf>
    <xf numFmtId="178" fontId="16" fillId="0" borderId="14" xfId="20" applyNumberFormat="1" applyFont="1" applyFill="1" applyBorder="1" applyAlignment="1" applyProtection="1">
      <alignment horizontal="right" vertical="center" shrinkToFit="1"/>
    </xf>
    <xf numFmtId="38" fontId="16" fillId="0" borderId="14" xfId="20" applyFont="1" applyFill="1" applyBorder="1" applyAlignment="1" applyProtection="1">
      <alignment horizontal="center" vertical="center" wrapText="1" shrinkToFit="1"/>
    </xf>
    <xf numFmtId="38" fontId="16" fillId="0" borderId="15" xfId="20" applyFont="1" applyFill="1" applyBorder="1" applyAlignment="1" applyProtection="1">
      <alignment horizontal="center" vertical="center" shrinkToFit="1"/>
    </xf>
    <xf numFmtId="178" fontId="16" fillId="0" borderId="76" xfId="20" applyNumberFormat="1" applyFont="1" applyFill="1" applyBorder="1" applyAlignment="1" applyProtection="1">
      <alignment vertical="center" shrinkToFit="1"/>
    </xf>
    <xf numFmtId="178" fontId="16" fillId="0" borderId="73" xfId="20" applyNumberFormat="1" applyFont="1" applyFill="1" applyBorder="1" applyAlignment="1" applyProtection="1">
      <alignment vertical="center" shrinkToFit="1"/>
    </xf>
    <xf numFmtId="38" fontId="16" fillId="0" borderId="12" xfId="20" applyFont="1" applyFill="1" applyBorder="1" applyAlignment="1" applyProtection="1">
      <alignment horizontal="center" vertical="center" wrapText="1" shrinkToFit="1"/>
    </xf>
    <xf numFmtId="38" fontId="16" fillId="0" borderId="12" xfId="20" applyFont="1" applyFill="1" applyBorder="1" applyAlignment="1" applyProtection="1">
      <alignment horizontal="center" vertical="center" shrinkToFit="1"/>
    </xf>
    <xf numFmtId="38" fontId="7" fillId="0" borderId="27" xfId="3" applyFont="1" applyFill="1" applyBorder="1" applyAlignment="1" applyProtection="1">
      <alignment horizontal="center" vertical="center" shrinkToFit="1"/>
      <protection locked="0"/>
    </xf>
    <xf numFmtId="0" fontId="28" fillId="0" borderId="0" xfId="19" applyFont="1" applyAlignment="1">
      <alignment horizontal="center" vertical="center" shrinkToFit="1"/>
    </xf>
    <xf numFmtId="178" fontId="16" fillId="0" borderId="42" xfId="20" applyNumberFormat="1" applyFont="1" applyFill="1" applyBorder="1" applyAlignment="1" applyProtection="1">
      <alignment vertical="center" wrapText="1" shrinkToFit="1"/>
      <protection locked="0"/>
    </xf>
    <xf numFmtId="38" fontId="7" fillId="0" borderId="0" xfId="2" applyFont="1" applyFill="1" applyBorder="1" applyAlignment="1">
      <alignment horizontal="left" vertical="center" shrinkToFit="1"/>
    </xf>
    <xf numFmtId="38" fontId="7" fillId="0" borderId="1" xfId="2" applyFont="1" applyFill="1" applyBorder="1" applyAlignment="1">
      <alignment horizontal="left" vertical="center" shrinkToFit="1"/>
    </xf>
    <xf numFmtId="38" fontId="7" fillId="4" borderId="13" xfId="2" applyFont="1" applyFill="1" applyBorder="1" applyAlignment="1">
      <alignment horizontal="center" vertical="center" shrinkToFit="1"/>
    </xf>
    <xf numFmtId="38" fontId="16" fillId="0" borderId="14" xfId="20" applyFont="1" applyFill="1" applyBorder="1" applyAlignment="1" applyProtection="1">
      <alignment horizontal="center" vertical="center" shrinkToFit="1"/>
    </xf>
    <xf numFmtId="38" fontId="16" fillId="0" borderId="17" xfId="20" applyFont="1" applyFill="1" applyBorder="1" applyAlignment="1" applyProtection="1">
      <alignment horizontal="center" vertical="center" shrinkToFit="1"/>
    </xf>
    <xf numFmtId="0" fontId="18" fillId="0" borderId="17" xfId="19" applyFont="1" applyBorder="1" applyAlignment="1">
      <alignment horizontal="center" vertical="center" shrinkToFit="1"/>
    </xf>
    <xf numFmtId="38" fontId="16" fillId="0" borderId="17" xfId="20" applyFont="1" applyFill="1" applyBorder="1" applyAlignment="1" applyProtection="1">
      <alignment horizontal="center" vertical="center" wrapText="1" shrinkToFit="1"/>
    </xf>
    <xf numFmtId="38" fontId="7" fillId="0" borderId="1" xfId="18" applyFont="1" applyFill="1" applyBorder="1" applyAlignment="1" applyProtection="1">
      <alignment vertical="center" wrapText="1"/>
    </xf>
    <xf numFmtId="0" fontId="0" fillId="0" borderId="7" xfId="0" applyBorder="1">
      <alignment vertical="center"/>
    </xf>
    <xf numFmtId="178" fontId="16" fillId="0" borderId="15" xfId="20" applyNumberFormat="1" applyFont="1" applyFill="1" applyBorder="1" applyAlignment="1" applyProtection="1">
      <alignment horizontal="right" vertical="center" shrinkToFit="1"/>
      <protection locked="0"/>
    </xf>
    <xf numFmtId="178" fontId="16" fillId="0" borderId="12" xfId="20" applyNumberFormat="1" applyFont="1" applyFill="1" applyBorder="1" applyAlignment="1" applyProtection="1">
      <alignment horizontal="right" vertical="center" shrinkToFit="1"/>
      <protection locked="0"/>
    </xf>
    <xf numFmtId="0" fontId="18" fillId="0" borderId="42" xfId="19" applyFont="1" applyBorder="1" applyAlignment="1">
      <alignment horizontal="center" vertical="center" shrinkToFit="1"/>
    </xf>
    <xf numFmtId="0" fontId="18" fillId="0" borderId="12" xfId="19" applyFont="1" applyBorder="1" applyAlignment="1">
      <alignment horizontal="center" vertical="center" shrinkToFit="1"/>
    </xf>
    <xf numFmtId="0" fontId="18" fillId="0" borderId="15" xfId="19" applyFont="1" applyBorder="1" applyAlignment="1">
      <alignment horizontal="center" vertical="center" shrinkToFit="1"/>
    </xf>
    <xf numFmtId="0" fontId="18" fillId="0" borderId="16" xfId="19" applyFont="1" applyBorder="1" applyAlignment="1">
      <alignment horizontal="center" vertical="center" shrinkToFit="1"/>
    </xf>
    <xf numFmtId="0" fontId="18" fillId="0" borderId="14" xfId="19" applyFont="1" applyBorder="1">
      <alignment vertical="center"/>
    </xf>
    <xf numFmtId="0" fontId="18" fillId="0" borderId="17" xfId="19" applyFont="1" applyBorder="1">
      <alignment vertical="center"/>
    </xf>
    <xf numFmtId="0" fontId="18" fillId="0" borderId="12" xfId="19" applyFont="1" applyBorder="1">
      <alignment vertical="center"/>
    </xf>
    <xf numFmtId="38" fontId="7" fillId="0" borderId="8" xfId="18" applyFont="1" applyFill="1" applyBorder="1" applyAlignment="1" applyProtection="1">
      <alignment vertical="center" wrapText="1"/>
    </xf>
    <xf numFmtId="38" fontId="7" fillId="0" borderId="2" xfId="18" applyFont="1" applyFill="1" applyBorder="1" applyAlignment="1" applyProtection="1">
      <alignment vertical="center" wrapText="1"/>
    </xf>
    <xf numFmtId="0" fontId="0" fillId="0" borderId="8" xfId="0" applyBorder="1">
      <alignment vertical="center"/>
    </xf>
    <xf numFmtId="38" fontId="7" fillId="0" borderId="10" xfId="18" applyFont="1" applyFill="1" applyBorder="1" applyAlignment="1" applyProtection="1">
      <alignment vertical="center" wrapText="1"/>
    </xf>
    <xf numFmtId="0" fontId="0" fillId="0" borderId="11" xfId="0" applyBorder="1">
      <alignment vertical="center"/>
    </xf>
    <xf numFmtId="38" fontId="7" fillId="0" borderId="3" xfId="18" applyFont="1" applyFill="1" applyBorder="1" applyAlignment="1" applyProtection="1">
      <alignment vertical="center" wrapText="1"/>
    </xf>
    <xf numFmtId="0" fontId="0" fillId="0" borderId="9" xfId="0" applyBorder="1">
      <alignment vertical="center"/>
    </xf>
    <xf numFmtId="0" fontId="18" fillId="0" borderId="13" xfId="19" applyFont="1" applyBorder="1" applyAlignment="1">
      <alignment horizontal="center" vertical="center" wrapText="1"/>
    </xf>
    <xf numFmtId="0" fontId="18" fillId="0" borderId="14" xfId="19" applyFont="1" applyBorder="1" applyAlignment="1">
      <alignment horizontal="center" vertical="center" wrapText="1"/>
    </xf>
    <xf numFmtId="0" fontId="18" fillId="0" borderId="17" xfId="19" applyFont="1" applyBorder="1" applyAlignment="1">
      <alignment horizontal="center" vertical="center" wrapText="1"/>
    </xf>
    <xf numFmtId="0" fontId="18" fillId="0" borderId="12" xfId="19" applyFont="1" applyBorder="1" applyAlignment="1">
      <alignment horizontal="center" vertical="center" wrapText="1"/>
    </xf>
    <xf numFmtId="0" fontId="18" fillId="0" borderId="14" xfId="19" applyFont="1" applyBorder="1" applyAlignment="1">
      <alignment horizontal="center" vertical="center"/>
    </xf>
    <xf numFmtId="0" fontId="18" fillId="0" borderId="17" xfId="19" applyFont="1" applyBorder="1" applyAlignment="1">
      <alignment horizontal="center" vertical="center"/>
    </xf>
    <xf numFmtId="38" fontId="16" fillId="0" borderId="13" xfId="20" applyFont="1" applyFill="1" applyBorder="1" applyAlignment="1" applyProtection="1">
      <alignment horizontal="center" vertical="center" shrinkToFit="1"/>
    </xf>
    <xf numFmtId="0" fontId="18" fillId="0" borderId="12" xfId="19" applyFont="1" applyBorder="1" applyAlignment="1">
      <alignment horizontal="center" vertical="center"/>
    </xf>
    <xf numFmtId="0" fontId="18" fillId="0" borderId="13" xfId="19" applyFont="1" applyBorder="1" applyAlignment="1">
      <alignment horizontal="center" vertical="center"/>
    </xf>
    <xf numFmtId="0" fontId="31" fillId="0" borderId="13" xfId="19" applyFont="1" applyBorder="1" applyAlignment="1">
      <alignment horizontal="center" vertical="center"/>
    </xf>
    <xf numFmtId="0" fontId="15" fillId="0" borderId="6" xfId="24" applyBorder="1">
      <alignment vertical="center"/>
    </xf>
    <xf numFmtId="0" fontId="15" fillId="0" borderId="6" xfId="24" applyBorder="1" applyAlignment="1">
      <alignment horizontal="center" vertical="center"/>
    </xf>
    <xf numFmtId="0" fontId="15" fillId="0" borderId="4" xfId="24" applyBorder="1">
      <alignment vertical="center"/>
    </xf>
    <xf numFmtId="0" fontId="15" fillId="0" borderId="4" xfId="24" applyBorder="1" applyAlignment="1">
      <alignment horizontal="center" vertical="center"/>
    </xf>
    <xf numFmtId="0" fontId="15" fillId="0" borderId="5" xfId="24" applyBorder="1">
      <alignment vertical="center"/>
    </xf>
    <xf numFmtId="0" fontId="15" fillId="0" borderId="10" xfId="24" applyBorder="1" applyAlignment="1">
      <alignment vertical="top"/>
    </xf>
    <xf numFmtId="0" fontId="15" fillId="0" borderId="0" xfId="24" applyAlignment="1">
      <alignment vertical="top" wrapText="1"/>
    </xf>
    <xf numFmtId="0" fontId="15" fillId="0" borderId="11" xfId="24" applyBorder="1" applyAlignment="1">
      <alignment vertical="top" wrapText="1"/>
    </xf>
    <xf numFmtId="0" fontId="15" fillId="0" borderId="2" xfId="24" applyBorder="1" applyAlignment="1">
      <alignment horizontal="left" vertical="center"/>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0" borderId="0" xfId="24" applyAlignment="1">
      <alignment horizontal="left" vertical="center"/>
    </xf>
    <xf numFmtId="0" fontId="15" fillId="0" borderId="10" xfId="24" applyBorder="1" applyAlignment="1">
      <alignment horizontal="left" vertical="center"/>
    </xf>
    <xf numFmtId="0" fontId="15" fillId="0" borderId="0" xfId="24" applyAlignment="1">
      <alignment horizontal="left" vertical="center" wrapText="1"/>
    </xf>
    <xf numFmtId="0" fontId="15" fillId="0" borderId="11" xfId="24" applyBorder="1" applyAlignment="1">
      <alignment horizontal="left" vertical="center" wrapText="1"/>
    </xf>
    <xf numFmtId="0" fontId="15" fillId="11" borderId="1" xfId="24" applyFill="1" applyBorder="1">
      <alignment vertical="center"/>
    </xf>
    <xf numFmtId="0" fontId="15" fillId="11" borderId="4" xfId="24" applyFill="1" applyBorder="1">
      <alignment vertical="center"/>
    </xf>
    <xf numFmtId="0" fontId="15" fillId="11" borderId="7" xfId="24" applyFill="1" applyBorder="1">
      <alignment vertical="center"/>
    </xf>
    <xf numFmtId="0" fontId="15" fillId="0" borderId="1" xfId="24" applyBorder="1" applyAlignment="1">
      <alignment horizontal="left" vertical="center"/>
    </xf>
    <xf numFmtId="0" fontId="15" fillId="0" borderId="4" xfId="24" applyBorder="1" applyAlignment="1">
      <alignment horizontal="left" vertical="center"/>
    </xf>
    <xf numFmtId="0" fontId="15" fillId="0" borderId="7" xfId="24" applyBorder="1" applyAlignment="1">
      <alignment horizontal="left" vertical="center"/>
    </xf>
    <xf numFmtId="0" fontId="15" fillId="11" borderId="1" xfId="24" applyFill="1" applyBorder="1" applyAlignment="1">
      <alignment vertical="center" shrinkToFit="1"/>
    </xf>
    <xf numFmtId="0" fontId="15" fillId="11" borderId="4" xfId="24" applyFill="1" applyBorder="1" applyAlignment="1">
      <alignment vertical="center" shrinkToFit="1"/>
    </xf>
    <xf numFmtId="0" fontId="15" fillId="11" borderId="7" xfId="24" applyFill="1" applyBorder="1" applyAlignment="1">
      <alignment vertical="center" shrinkToFit="1"/>
    </xf>
    <xf numFmtId="0" fontId="15" fillId="0" borderId="2" xfId="24" applyBorder="1" applyAlignment="1">
      <alignment horizontal="justify" vertical="center" wrapText="1"/>
    </xf>
    <xf numFmtId="0" fontId="15" fillId="0" borderId="5" xfId="24" applyBorder="1" applyAlignment="1">
      <alignment horizontal="justify" vertical="center" wrapText="1"/>
    </xf>
    <xf numFmtId="0" fontId="15" fillId="0" borderId="8" xfId="24" applyBorder="1" applyAlignment="1">
      <alignment horizontal="justify" vertical="center" wrapText="1"/>
    </xf>
    <xf numFmtId="0" fontId="15" fillId="0" borderId="10" xfId="24" applyBorder="1" applyAlignment="1">
      <alignment horizontal="justify" vertical="center" wrapText="1"/>
    </xf>
    <xf numFmtId="0" fontId="15" fillId="0" borderId="0" xfId="24" applyAlignment="1">
      <alignment horizontal="justify" vertical="center" wrapText="1"/>
    </xf>
    <xf numFmtId="0" fontId="15" fillId="0" borderId="11" xfId="24" applyBorder="1" applyAlignment="1">
      <alignment horizontal="justify" vertical="center" wrapText="1"/>
    </xf>
    <xf numFmtId="0" fontId="15" fillId="0" borderId="3" xfId="24" applyBorder="1" applyAlignment="1">
      <alignment horizontal="justify" vertical="center" wrapText="1"/>
    </xf>
    <xf numFmtId="0" fontId="15" fillId="0" borderId="6" xfId="24" applyBorder="1" applyAlignment="1">
      <alignment horizontal="justify" vertical="center" wrapText="1"/>
    </xf>
    <xf numFmtId="0" fontId="15" fillId="0" borderId="9" xfId="24" applyBorder="1" applyAlignment="1">
      <alignment horizontal="justify" vertical="center" wrapText="1"/>
    </xf>
    <xf numFmtId="0" fontId="15" fillId="0" borderId="2" xfId="24" applyBorder="1" applyAlignment="1">
      <alignment vertical="top" wrapText="1"/>
    </xf>
    <xf numFmtId="0" fontId="15" fillId="0" borderId="5" xfId="24" applyBorder="1" applyAlignment="1">
      <alignment vertical="top" wrapText="1"/>
    </xf>
    <xf numFmtId="0" fontId="15" fillId="0" borderId="8" xfId="24" applyBorder="1" applyAlignment="1">
      <alignment vertical="top" wrapText="1"/>
    </xf>
    <xf numFmtId="0" fontId="15" fillId="0" borderId="10" xfId="24" applyBorder="1" applyAlignment="1">
      <alignment vertical="top" wrapText="1"/>
    </xf>
    <xf numFmtId="0" fontId="15" fillId="0" borderId="0" xfId="24" applyAlignment="1">
      <alignment vertical="top" wrapText="1"/>
    </xf>
    <xf numFmtId="0" fontId="15" fillId="0" borderId="11" xfId="24" applyBorder="1" applyAlignment="1">
      <alignment vertical="top" wrapText="1"/>
    </xf>
    <xf numFmtId="0" fontId="15" fillId="0" borderId="3" xfId="24" applyBorder="1" applyAlignment="1">
      <alignment vertical="top" wrapText="1"/>
    </xf>
    <xf numFmtId="0" fontId="15" fillId="0" borderId="6" xfId="24" applyBorder="1" applyAlignment="1">
      <alignment vertical="top" wrapText="1"/>
    </xf>
    <xf numFmtId="0" fontId="15" fillId="0" borderId="9" xfId="24" applyBorder="1" applyAlignment="1">
      <alignment vertical="top" wrapText="1"/>
    </xf>
    <xf numFmtId="0" fontId="15" fillId="0" borderId="2" xfId="24" applyBorder="1" applyAlignment="1">
      <alignment horizontal="left" vertical="center" wrapText="1"/>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11" borderId="1" xfId="24" applyFill="1" applyBorder="1" applyAlignment="1">
      <alignment horizontal="left" vertical="center"/>
    </xf>
    <xf numFmtId="0" fontId="15" fillId="11" borderId="4" xfId="24" applyFill="1" applyBorder="1" applyAlignment="1">
      <alignment horizontal="left" vertical="center"/>
    </xf>
    <xf numFmtId="0" fontId="15" fillId="11" borderId="7" xfId="24" applyFill="1" applyBorder="1" applyAlignment="1">
      <alignment horizontal="left" vertical="center"/>
    </xf>
    <xf numFmtId="0" fontId="15" fillId="11" borderId="2" xfId="24" applyFill="1" applyBorder="1" applyAlignment="1">
      <alignment horizontal="center" vertical="center" wrapText="1"/>
    </xf>
    <xf numFmtId="0" fontId="15" fillId="11" borderId="5" xfId="24" applyFill="1" applyBorder="1" applyAlignment="1">
      <alignment horizontal="center" vertical="center" wrapText="1"/>
    </xf>
    <xf numFmtId="0" fontId="15" fillId="11" borderId="8" xfId="24" applyFill="1" applyBorder="1" applyAlignment="1">
      <alignment horizontal="center" vertical="center" wrapText="1"/>
    </xf>
    <xf numFmtId="0" fontId="15" fillId="11" borderId="3" xfId="24" applyFill="1" applyBorder="1" applyAlignment="1">
      <alignment horizontal="center" vertical="center" wrapText="1"/>
    </xf>
    <xf numFmtId="0" fontId="15" fillId="11" borderId="6" xfId="24" applyFill="1" applyBorder="1" applyAlignment="1">
      <alignment horizontal="center" vertical="center" wrapText="1"/>
    </xf>
    <xf numFmtId="0" fontId="15" fillId="11" borderId="9" xfId="24" applyFill="1" applyBorder="1" applyAlignment="1">
      <alignment horizontal="center" vertical="center" wrapText="1"/>
    </xf>
    <xf numFmtId="0" fontId="15" fillId="11" borderId="1" xfId="24" applyFill="1" applyBorder="1" applyAlignment="1">
      <alignment horizontal="center" vertical="center" shrinkToFit="1"/>
    </xf>
    <xf numFmtId="0" fontId="15" fillId="11" borderId="4" xfId="24" applyFill="1" applyBorder="1" applyAlignment="1">
      <alignment horizontal="center" vertical="center" shrinkToFit="1"/>
    </xf>
    <xf numFmtId="0" fontId="15" fillId="11" borderId="7" xfId="24" applyFill="1" applyBorder="1" applyAlignment="1">
      <alignment horizontal="center" vertical="center" shrinkToFit="1"/>
    </xf>
    <xf numFmtId="0" fontId="15" fillId="0" borderId="4" xfId="24" applyBorder="1" applyAlignment="1">
      <alignment vertical="center" wrapText="1"/>
    </xf>
    <xf numFmtId="0" fontId="15" fillId="0" borderId="7" xfId="24" applyBorder="1" applyAlignment="1">
      <alignment vertical="center" wrapText="1"/>
    </xf>
    <xf numFmtId="0" fontId="5" fillId="0" borderId="1" xfId="24" applyFont="1" applyBorder="1" applyAlignment="1">
      <alignment vertical="center" wrapText="1"/>
    </xf>
    <xf numFmtId="0" fontId="5" fillId="0" borderId="4" xfId="24" applyFont="1" applyBorder="1" applyAlignment="1">
      <alignment vertical="center" wrapText="1"/>
    </xf>
    <xf numFmtId="0" fontId="5" fillId="0" borderId="7" xfId="24" applyFont="1" applyBorder="1" applyAlignment="1">
      <alignment vertical="center" wrapText="1"/>
    </xf>
    <xf numFmtId="56" fontId="5" fillId="0" borderId="2" xfId="24" applyNumberFormat="1" applyFont="1" applyBorder="1" applyAlignment="1">
      <alignment vertical="top" wrapText="1"/>
    </xf>
    <xf numFmtId="56" fontId="5" fillId="0" borderId="5" xfId="24" applyNumberFormat="1" applyFont="1" applyBorder="1" applyAlignment="1">
      <alignment vertical="top" wrapText="1"/>
    </xf>
    <xf numFmtId="56" fontId="5" fillId="0" borderId="10" xfId="24" applyNumberFormat="1" applyFont="1" applyBorder="1" applyAlignment="1">
      <alignment vertical="top" wrapText="1"/>
    </xf>
    <xf numFmtId="56" fontId="5" fillId="0" borderId="0" xfId="24" applyNumberFormat="1" applyFont="1" applyAlignment="1">
      <alignment vertical="top" wrapText="1"/>
    </xf>
    <xf numFmtId="0" fontId="15" fillId="0" borderId="5" xfId="24" applyBorder="1" applyAlignment="1">
      <alignment vertical="top"/>
    </xf>
    <xf numFmtId="0" fontId="15" fillId="0" borderId="8" xfId="24" applyBorder="1" applyAlignment="1">
      <alignment vertical="top"/>
    </xf>
    <xf numFmtId="0" fontId="15" fillId="0" borderId="10" xfId="24" applyBorder="1" applyAlignment="1">
      <alignment vertical="top"/>
    </xf>
    <xf numFmtId="0" fontId="15" fillId="0" borderId="0" xfId="24" applyAlignment="1">
      <alignment vertical="top"/>
    </xf>
    <xf numFmtId="0" fontId="15" fillId="0" borderId="11" xfId="24" applyBorder="1" applyAlignment="1">
      <alignment vertical="top"/>
    </xf>
    <xf numFmtId="0" fontId="30" fillId="0" borderId="5" xfId="24" applyFont="1" applyBorder="1" applyAlignment="1">
      <alignment horizontal="center" vertical="center"/>
    </xf>
    <xf numFmtId="0" fontId="30" fillId="0" borderId="8" xfId="24" applyFont="1" applyBorder="1" applyAlignment="1">
      <alignment horizontal="center" vertical="center"/>
    </xf>
    <xf numFmtId="0" fontId="30" fillId="0" borderId="0" xfId="24" applyFont="1" applyAlignment="1">
      <alignment horizontal="center" vertical="center"/>
    </xf>
    <xf numFmtId="0" fontId="30" fillId="0" borderId="11" xfId="24" applyFont="1" applyBorder="1" applyAlignment="1">
      <alignment horizontal="center" vertical="center"/>
    </xf>
    <xf numFmtId="56" fontId="5" fillId="0" borderId="68" xfId="24" applyNumberFormat="1" applyFont="1" applyBorder="1" applyAlignment="1">
      <alignment vertical="top" wrapText="1"/>
    </xf>
    <xf numFmtId="56" fontId="5" fillId="0" borderId="37" xfId="24" applyNumberFormat="1" applyFont="1" applyBorder="1" applyAlignment="1">
      <alignment vertical="top" wrapText="1"/>
    </xf>
    <xf numFmtId="56" fontId="5" fillId="0" borderId="67" xfId="24" applyNumberFormat="1" applyFont="1" applyBorder="1" applyAlignment="1">
      <alignment vertical="top" wrapText="1"/>
    </xf>
    <xf numFmtId="56" fontId="5" fillId="0" borderId="54" xfId="24" applyNumberFormat="1" applyFont="1" applyBorder="1" applyAlignment="1">
      <alignment vertical="top" wrapText="1"/>
    </xf>
    <xf numFmtId="0" fontId="15" fillId="0" borderId="68" xfId="24" applyBorder="1" applyAlignment="1">
      <alignment vertical="top" wrapText="1"/>
    </xf>
    <xf numFmtId="0" fontId="15" fillId="0" borderId="37" xfId="24" applyBorder="1" applyAlignment="1">
      <alignment vertical="top" wrapText="1"/>
    </xf>
    <xf numFmtId="0" fontId="15" fillId="0" borderId="69" xfId="24" applyBorder="1" applyAlignment="1">
      <alignment vertical="top" wrapText="1"/>
    </xf>
    <xf numFmtId="0" fontId="15" fillId="0" borderId="67" xfId="24" applyBorder="1" applyAlignment="1">
      <alignment vertical="top" wrapText="1"/>
    </xf>
    <xf numFmtId="0" fontId="15" fillId="0" borderId="54" xfId="24" applyBorder="1" applyAlignment="1">
      <alignment vertical="top" wrapText="1"/>
    </xf>
    <xf numFmtId="0" fontId="15" fillId="0" borderId="77" xfId="24" applyBorder="1" applyAlignment="1">
      <alignment vertical="top" wrapText="1"/>
    </xf>
    <xf numFmtId="0" fontId="15" fillId="0" borderId="37" xfId="24" applyBorder="1" applyAlignment="1">
      <alignment vertical="top"/>
    </xf>
    <xf numFmtId="0" fontId="15" fillId="0" borderId="69" xfId="24" applyBorder="1" applyAlignment="1">
      <alignment vertical="top"/>
    </xf>
    <xf numFmtId="0" fontId="15" fillId="0" borderId="67" xfId="24" applyBorder="1" applyAlignment="1">
      <alignment vertical="top"/>
    </xf>
    <xf numFmtId="0" fontId="15" fillId="0" borderId="54" xfId="24" applyBorder="1" applyAlignment="1">
      <alignment vertical="top"/>
    </xf>
    <xf numFmtId="0" fontId="15" fillId="0" borderId="77" xfId="24" applyBorder="1" applyAlignment="1">
      <alignment vertical="top"/>
    </xf>
    <xf numFmtId="0" fontId="30" fillId="0" borderId="37" xfId="24" applyFont="1" applyBorder="1" applyAlignment="1">
      <alignment horizontal="center" vertical="center"/>
    </xf>
    <xf numFmtId="0" fontId="30" fillId="0" borderId="69" xfId="24" applyFont="1" applyBorder="1" applyAlignment="1">
      <alignment horizontal="center" vertical="center"/>
    </xf>
    <xf numFmtId="0" fontId="30" fillId="0" borderId="54" xfId="24" applyFont="1" applyBorder="1" applyAlignment="1">
      <alignment horizontal="center" vertical="center"/>
    </xf>
    <xf numFmtId="0" fontId="30" fillId="0" borderId="77" xfId="24" applyFont="1" applyBorder="1" applyAlignment="1">
      <alignment horizontal="center" vertical="center"/>
    </xf>
    <xf numFmtId="56" fontId="5" fillId="0" borderId="3" xfId="24" applyNumberFormat="1" applyFont="1" applyBorder="1" applyAlignment="1">
      <alignment vertical="top" wrapText="1"/>
    </xf>
    <xf numFmtId="56" fontId="5" fillId="0" borderId="6" xfId="24" applyNumberFormat="1" applyFont="1" applyBorder="1" applyAlignment="1">
      <alignment vertical="top" wrapText="1"/>
    </xf>
    <xf numFmtId="0" fontId="15" fillId="0" borderId="68" xfId="24" applyBorder="1" applyAlignment="1">
      <alignment vertical="top"/>
    </xf>
    <xf numFmtId="0" fontId="15" fillId="0" borderId="3" xfId="24" applyBorder="1" applyAlignment="1">
      <alignment vertical="top"/>
    </xf>
    <xf numFmtId="0" fontId="15" fillId="0" borderId="6" xfId="24" applyBorder="1" applyAlignment="1">
      <alignment vertical="top"/>
    </xf>
    <xf numFmtId="0" fontId="15" fillId="0" borderId="9" xfId="24" applyBorder="1" applyAlignment="1">
      <alignment vertical="top"/>
    </xf>
    <xf numFmtId="0" fontId="15" fillId="0" borderId="37" xfId="24" applyBorder="1" applyAlignment="1">
      <alignment horizontal="center" vertical="center"/>
    </xf>
    <xf numFmtId="0" fontId="15" fillId="0" borderId="69" xfId="24" applyBorder="1" applyAlignment="1">
      <alignment horizontal="center" vertical="center"/>
    </xf>
    <xf numFmtId="0" fontId="15" fillId="0" borderId="0" xfId="24" applyAlignment="1">
      <alignment horizontal="center" vertical="center"/>
    </xf>
    <xf numFmtId="0" fontId="15" fillId="0" borderId="11" xfId="24" applyBorder="1" applyAlignment="1">
      <alignment horizontal="center" vertical="center"/>
    </xf>
    <xf numFmtId="0" fontId="15" fillId="0" borderId="6" xfId="24" applyBorder="1" applyAlignment="1">
      <alignment horizontal="center" vertical="center"/>
    </xf>
    <xf numFmtId="0" fontId="15" fillId="0" borderId="9" xfId="24" applyBorder="1" applyAlignment="1">
      <alignment horizontal="center" vertical="center"/>
    </xf>
    <xf numFmtId="0" fontId="15" fillId="0" borderId="2" xfId="24" applyBorder="1" applyAlignment="1">
      <alignment vertical="top"/>
    </xf>
    <xf numFmtId="0" fontId="15" fillId="0" borderId="5" xfId="24" applyBorder="1" applyAlignment="1">
      <alignment horizontal="center" vertical="center"/>
    </xf>
    <xf numFmtId="0" fontId="15" fillId="0" borderId="8" xfId="24" applyBorder="1" applyAlignment="1">
      <alignment horizontal="center" vertical="center"/>
    </xf>
    <xf numFmtId="0" fontId="15" fillId="0" borderId="54" xfId="24" applyBorder="1" applyAlignment="1">
      <alignment horizontal="center" vertical="center"/>
    </xf>
    <xf numFmtId="0" fontId="15" fillId="0" borderId="77" xfId="24" applyBorder="1" applyAlignment="1">
      <alignment horizontal="center" vertical="center"/>
    </xf>
    <xf numFmtId="0" fontId="33" fillId="0" borderId="0" xfId="24" applyFont="1" applyAlignment="1">
      <alignment horizontal="center" vertical="center"/>
    </xf>
    <xf numFmtId="0" fontId="34" fillId="0" borderId="0" xfId="24" applyFont="1" applyAlignment="1">
      <alignment horizontal="center" vertical="center"/>
    </xf>
    <xf numFmtId="0" fontId="15" fillId="0" borderId="6" xfId="24" applyBorder="1">
      <alignment vertical="center"/>
    </xf>
    <xf numFmtId="0" fontId="15" fillId="0" borderId="6" xfId="24" applyBorder="1" applyAlignment="1">
      <alignment horizontal="center" vertical="center" wrapText="1"/>
    </xf>
    <xf numFmtId="0" fontId="15" fillId="0" borderId="4" xfId="24" applyBorder="1">
      <alignment vertical="center"/>
    </xf>
    <xf numFmtId="0" fontId="5" fillId="11" borderId="2" xfId="24" applyFont="1" applyFill="1" applyBorder="1" applyAlignment="1">
      <alignment vertical="center" wrapText="1"/>
    </xf>
    <xf numFmtId="0" fontId="5" fillId="11" borderId="5" xfId="24" applyFont="1" applyFill="1" applyBorder="1" applyAlignment="1">
      <alignment vertical="center" wrapText="1"/>
    </xf>
    <xf numFmtId="0" fontId="5" fillId="11" borderId="8" xfId="24" applyFont="1" applyFill="1" applyBorder="1" applyAlignment="1">
      <alignment vertical="center" wrapText="1"/>
    </xf>
    <xf numFmtId="0" fontId="5" fillId="11" borderId="1" xfId="24" applyFont="1" applyFill="1" applyBorder="1" applyAlignment="1">
      <alignment horizontal="center" vertical="center" shrinkToFit="1"/>
    </xf>
    <xf numFmtId="0" fontId="0" fillId="11" borderId="4" xfId="0" applyFill="1" applyBorder="1" applyAlignment="1">
      <alignment vertical="center" shrinkToFit="1"/>
    </xf>
    <xf numFmtId="0" fontId="0" fillId="11" borderId="7" xfId="0" applyFill="1" applyBorder="1" applyAlignment="1">
      <alignment vertical="center" shrinkToFit="1"/>
    </xf>
    <xf numFmtId="0" fontId="15" fillId="11" borderId="4" xfId="24" applyFill="1" applyBorder="1" applyAlignment="1">
      <alignment horizontal="center" vertical="center"/>
    </xf>
    <xf numFmtId="0" fontId="15" fillId="11" borderId="7" xfId="24" applyFill="1" applyBorder="1" applyAlignment="1">
      <alignment horizontal="center" vertical="center"/>
    </xf>
    <xf numFmtId="0" fontId="15" fillId="11" borderId="1" xfId="24" applyFill="1" applyBorder="1" applyAlignment="1">
      <alignment horizontal="center" vertical="center"/>
    </xf>
    <xf numFmtId="0" fontId="5" fillId="11" borderId="4" xfId="24" applyFont="1" applyFill="1" applyBorder="1" applyAlignment="1">
      <alignment horizontal="center" vertical="center" shrinkToFit="1"/>
    </xf>
    <xf numFmtId="0" fontId="5" fillId="11" borderId="7" xfId="24" applyFont="1" applyFill="1" applyBorder="1" applyAlignment="1">
      <alignment horizontal="center" vertical="center" shrinkToFi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6" fillId="4" borderId="12" xfId="20" applyFont="1" applyFill="1" applyBorder="1" applyAlignment="1" applyProtection="1">
      <alignment horizontal="center" vertical="center"/>
    </xf>
    <xf numFmtId="38" fontId="16" fillId="0" borderId="1" xfId="20" applyFont="1" applyFill="1" applyBorder="1" applyAlignment="1" applyProtection="1">
      <alignment horizontal="center" vertical="center"/>
    </xf>
    <xf numFmtId="38" fontId="16" fillId="0" borderId="4" xfId="20" applyFont="1" applyBorder="1" applyProtection="1">
      <alignment vertical="center"/>
    </xf>
    <xf numFmtId="38" fontId="16" fillId="0" borderId="7" xfId="20" applyFont="1" applyBorder="1" applyProtection="1">
      <alignment vertical="center"/>
    </xf>
    <xf numFmtId="38" fontId="16" fillId="0" borderId="18" xfId="20" applyFont="1" applyFill="1" applyBorder="1" applyAlignment="1" applyProtection="1">
      <alignment horizontal="center" vertical="center"/>
    </xf>
    <xf numFmtId="38" fontId="16" fillId="0" borderId="20" xfId="20" applyFont="1" applyFill="1" applyBorder="1" applyAlignment="1" applyProtection="1">
      <alignment horizontal="center" vertical="center"/>
    </xf>
    <xf numFmtId="38" fontId="16" fillId="0" borderId="23"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0" borderId="21" xfId="20" applyFont="1" applyBorder="1" applyProtection="1">
      <alignment vertical="center"/>
    </xf>
    <xf numFmtId="38" fontId="16" fillId="0" borderId="24" xfId="20" applyFont="1" applyBorder="1" applyProtection="1">
      <alignment vertical="center"/>
    </xf>
    <xf numFmtId="38" fontId="16" fillId="0" borderId="12" xfId="20" applyFont="1" applyFill="1" applyBorder="1" applyAlignment="1" applyProtection="1">
      <alignment horizontal="center" vertical="center"/>
    </xf>
    <xf numFmtId="38" fontId="16" fillId="0" borderId="13" xfId="20" applyFont="1" applyFill="1" applyBorder="1" applyAlignment="1" applyProtection="1">
      <alignment horizontal="center" vertical="center"/>
    </xf>
    <xf numFmtId="38" fontId="16" fillId="0" borderId="40" xfId="20" applyFont="1" applyFill="1" applyBorder="1" applyAlignment="1" applyProtection="1">
      <alignment horizontal="center" vertical="center"/>
    </xf>
    <xf numFmtId="38" fontId="16" fillId="0" borderId="41" xfId="20" applyFont="1" applyFill="1" applyBorder="1" applyAlignment="1" applyProtection="1">
      <alignment horizontal="center" vertical="center"/>
    </xf>
    <xf numFmtId="38" fontId="16" fillId="0" borderId="43" xfId="20" applyFont="1" applyFill="1" applyBorder="1" applyAlignment="1" applyProtection="1">
      <alignment horizontal="center" vertical="center"/>
    </xf>
    <xf numFmtId="38" fontId="16" fillId="0" borderId="45" xfId="20" applyFont="1" applyFill="1" applyBorder="1" applyAlignment="1" applyProtection="1">
      <alignment horizontal="center" vertical="center"/>
    </xf>
    <xf numFmtId="38" fontId="16" fillId="0" borderId="47" xfId="20" applyFont="1" applyFill="1" applyBorder="1" applyAlignment="1" applyProtection="1">
      <alignment horizontal="center" vertical="center"/>
    </xf>
    <xf numFmtId="38" fontId="16" fillId="0" borderId="49"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38" fontId="16" fillId="0" borderId="4" xfId="20" applyFont="1" applyFill="1" applyBorder="1" applyAlignment="1" applyProtection="1">
      <alignment horizontal="center" vertical="center"/>
    </xf>
    <xf numFmtId="38" fontId="16" fillId="0" borderId="7" xfId="20" applyFont="1" applyFill="1" applyBorder="1" applyAlignment="1" applyProtection="1">
      <alignment horizontal="center" vertical="center"/>
    </xf>
    <xf numFmtId="38" fontId="29" fillId="0" borderId="5" xfId="20" applyFont="1" applyFill="1" applyBorder="1" applyAlignment="1" applyProtection="1">
      <alignment vertical="center" shrinkToFit="1"/>
    </xf>
    <xf numFmtId="0" fontId="18" fillId="0" borderId="21" xfId="19" applyFont="1" applyBorder="1">
      <alignment vertical="center"/>
    </xf>
    <xf numFmtId="38" fontId="16" fillId="0" borderId="3" xfId="20" applyFont="1" applyFill="1" applyBorder="1" applyAlignment="1" applyProtection="1">
      <alignment horizontal="center" vertical="center"/>
    </xf>
    <xf numFmtId="38" fontId="16" fillId="0" borderId="6" xfId="20" applyFont="1" applyFill="1" applyBorder="1" applyAlignment="1" applyProtection="1">
      <alignment horizontal="center" vertical="center"/>
    </xf>
    <xf numFmtId="38" fontId="16" fillId="0" borderId="2" xfId="20" applyFont="1" applyFill="1" applyBorder="1" applyAlignment="1" applyProtection="1">
      <alignment horizontal="center" vertical="center" shrinkToFit="1"/>
    </xf>
    <xf numFmtId="38" fontId="16" fillId="0" borderId="5" xfId="20" applyFont="1" applyFill="1" applyBorder="1" applyAlignment="1" applyProtection="1">
      <alignment horizontal="center" vertical="center" shrinkToFit="1"/>
    </xf>
    <xf numFmtId="38" fontId="16" fillId="0" borderId="74" xfId="20" applyFont="1" applyFill="1" applyBorder="1" applyAlignment="1" applyProtection="1">
      <alignment horizontal="center" vertical="center"/>
    </xf>
    <xf numFmtId="38" fontId="16" fillId="0" borderId="75" xfId="20" applyFont="1" applyFill="1" applyBorder="1" applyAlignment="1" applyProtection="1">
      <alignment horizontal="center" vertical="center"/>
    </xf>
    <xf numFmtId="38" fontId="16" fillId="4" borderId="13" xfId="20" applyFont="1" applyFill="1" applyBorder="1" applyAlignment="1" applyProtection="1">
      <alignment horizontal="center" vertical="center" textRotation="255" wrapText="1"/>
    </xf>
    <xf numFmtId="38" fontId="16" fillId="4" borderId="14" xfId="20" applyFont="1" applyFill="1" applyBorder="1" applyAlignment="1" applyProtection="1">
      <alignment horizontal="center" vertical="center" textRotation="255" wrapText="1"/>
    </xf>
    <xf numFmtId="38" fontId="16" fillId="0" borderId="10" xfId="20" applyFont="1" applyFill="1" applyBorder="1" applyAlignment="1" applyProtection="1">
      <alignment horizontal="center" vertical="center"/>
    </xf>
    <xf numFmtId="38" fontId="16" fillId="0" borderId="0" xfId="20" applyFont="1" applyFill="1" applyBorder="1" applyAlignment="1" applyProtection="1">
      <alignment horizontal="center" vertical="center"/>
    </xf>
    <xf numFmtId="38" fontId="16" fillId="4" borderId="13" xfId="20" applyFont="1" applyFill="1" applyBorder="1" applyAlignment="1" applyProtection="1">
      <alignment horizontal="center" vertical="center" textRotation="255"/>
    </xf>
    <xf numFmtId="38" fontId="16" fillId="4" borderId="14" xfId="20" applyFont="1" applyFill="1" applyBorder="1" applyAlignment="1" applyProtection="1">
      <alignment horizontal="center" vertical="center" textRotation="255"/>
    </xf>
    <xf numFmtId="38" fontId="16" fillId="4" borderId="10" xfId="20" applyFont="1" applyFill="1" applyBorder="1" applyAlignment="1" applyProtection="1">
      <alignment horizontal="center" vertical="center" textRotation="255"/>
    </xf>
    <xf numFmtId="38" fontId="32" fillId="0" borderId="78" xfId="20" applyFont="1" applyFill="1" applyBorder="1" applyAlignment="1" applyProtection="1">
      <alignment horizontal="center" vertical="top" wrapText="1" shrinkToFit="1"/>
    </xf>
    <xf numFmtId="38" fontId="32" fillId="0" borderId="14" xfId="20" applyFont="1" applyFill="1" applyBorder="1" applyAlignment="1" applyProtection="1">
      <alignment horizontal="center" vertical="top" wrapText="1" shrinkToFit="1"/>
    </xf>
    <xf numFmtId="0" fontId="18" fillId="4" borderId="12" xfId="19" applyFont="1" applyFill="1" applyBorder="1" applyAlignment="1">
      <alignment horizontal="center" vertical="center"/>
    </xf>
    <xf numFmtId="0" fontId="18" fillId="0" borderId="22" xfId="19" applyFont="1" applyBorder="1" applyAlignment="1">
      <alignment horizontal="center" vertical="center"/>
    </xf>
    <xf numFmtId="0" fontId="18" fillId="0" borderId="13" xfId="19" applyFont="1" applyBorder="1" applyAlignment="1">
      <alignment horizontal="center" vertical="center" shrinkToFit="1"/>
    </xf>
    <xf numFmtId="0" fontId="18" fillId="0" borderId="71" xfId="19" applyFont="1" applyBorder="1" applyAlignment="1">
      <alignment horizontal="center" vertical="center"/>
    </xf>
    <xf numFmtId="0" fontId="18" fillId="0" borderId="72" xfId="19" applyFont="1" applyBorder="1" applyAlignment="1">
      <alignment horizontal="center" vertical="center"/>
    </xf>
    <xf numFmtId="0" fontId="18" fillId="0" borderId="14" xfId="19" applyFont="1" applyBorder="1" applyAlignment="1">
      <alignment horizontal="center" vertical="center"/>
    </xf>
    <xf numFmtId="0" fontId="18" fillId="4" borderId="13" xfId="19" applyFont="1" applyFill="1" applyBorder="1" applyAlignment="1">
      <alignment vertical="center" textRotation="255" wrapText="1"/>
    </xf>
    <xf numFmtId="0" fontId="18" fillId="4" borderId="14" xfId="19" applyFont="1" applyFill="1" applyBorder="1" applyAlignment="1">
      <alignment vertical="center" textRotation="255" wrapText="1"/>
    </xf>
    <xf numFmtId="0" fontId="18" fillId="4" borderId="12" xfId="19" applyFont="1" applyFill="1" applyBorder="1" applyAlignment="1">
      <alignment vertical="center" textRotation="255"/>
    </xf>
    <xf numFmtId="0" fontId="18" fillId="4" borderId="1" xfId="19" applyFont="1" applyFill="1" applyBorder="1" applyAlignment="1">
      <alignment vertical="center" textRotation="255"/>
    </xf>
    <xf numFmtId="0" fontId="18" fillId="0" borderId="17" xfId="19" applyFont="1" applyBorder="1" applyAlignment="1">
      <alignment horizontal="center" vertical="center"/>
    </xf>
    <xf numFmtId="0" fontId="31" fillId="0" borderId="13" xfId="19" applyFont="1" applyBorder="1" applyAlignment="1">
      <alignment horizontal="center" vertical="top" wrapText="1"/>
    </xf>
    <xf numFmtId="0" fontId="31" fillId="0" borderId="14" xfId="19" applyFont="1" applyBorder="1" applyAlignment="1">
      <alignment horizontal="center" vertical="top" wrapText="1"/>
    </xf>
    <xf numFmtId="38" fontId="16" fillId="4" borderId="12" xfId="20" applyFont="1" applyFill="1" applyBorder="1" applyAlignment="1" applyProtection="1">
      <alignment horizontal="center" vertical="center" wrapText="1"/>
    </xf>
    <xf numFmtId="0" fontId="18" fillId="0" borderId="1" xfId="19" applyFont="1" applyBorder="1" applyAlignment="1">
      <alignment horizontal="center" vertical="center"/>
    </xf>
    <xf numFmtId="0" fontId="18" fillId="0" borderId="4" xfId="19" applyFont="1" applyBorder="1" applyAlignment="1">
      <alignment horizontal="center" vertical="center"/>
    </xf>
    <xf numFmtId="0" fontId="18" fillId="0" borderId="7" xfId="19" applyFont="1" applyBorder="1" applyAlignment="1">
      <alignment horizontal="center" vertical="center"/>
    </xf>
    <xf numFmtId="0" fontId="18" fillId="0" borderId="12" xfId="19" applyFont="1" applyBorder="1" applyAlignment="1">
      <alignment horizontal="center" vertical="center"/>
    </xf>
    <xf numFmtId="0" fontId="18" fillId="0" borderId="43" xfId="19" applyFont="1" applyBorder="1" applyAlignment="1">
      <alignment horizontal="center" vertical="center"/>
    </xf>
    <xf numFmtId="0" fontId="18" fillId="0" borderId="45" xfId="19" applyFont="1" applyBorder="1" applyAlignment="1">
      <alignment horizontal="center" vertical="center"/>
    </xf>
    <xf numFmtId="0" fontId="18" fillId="0" borderId="47" xfId="19" applyFont="1" applyBorder="1" applyAlignment="1">
      <alignment horizontal="center" vertical="center"/>
    </xf>
    <xf numFmtId="0" fontId="18" fillId="0" borderId="49" xfId="19" applyFont="1" applyBorder="1" applyAlignment="1">
      <alignment horizontal="center" vertical="center"/>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0" borderId="40" xfId="19" applyFont="1" applyBorder="1" applyAlignment="1">
      <alignment horizontal="center" vertical="center"/>
    </xf>
    <xf numFmtId="0" fontId="18" fillId="0" borderId="41" xfId="19" applyFont="1" applyBorder="1" applyAlignment="1">
      <alignment horizontal="center" vertical="center"/>
    </xf>
    <xf numFmtId="0" fontId="18" fillId="0" borderId="13" xfId="19" applyFont="1" applyBorder="1" applyAlignment="1">
      <alignment horizontal="center" vertical="center"/>
    </xf>
    <xf numFmtId="0" fontId="18" fillId="4" borderId="13" xfId="19" applyFont="1" applyFill="1" applyBorder="1" applyAlignment="1">
      <alignment horizontal="center" vertical="center" textRotation="255" wrapText="1"/>
    </xf>
    <xf numFmtId="0" fontId="18" fillId="4" borderId="14" xfId="19" applyFont="1" applyFill="1" applyBorder="1" applyAlignment="1">
      <alignment horizontal="center" vertical="center" textRotation="255" wrapText="1"/>
    </xf>
    <xf numFmtId="0" fontId="18" fillId="0" borderId="14" xfId="19" applyFont="1" applyBorder="1" applyAlignment="1">
      <alignment horizontal="center" vertical="center" shrinkToFit="1"/>
    </xf>
    <xf numFmtId="3" fontId="18" fillId="0" borderId="18" xfId="19" applyNumberFormat="1" applyFont="1" applyBorder="1" applyAlignment="1">
      <alignment horizontal="center" vertical="center"/>
    </xf>
    <xf numFmtId="3" fontId="18" fillId="0" borderId="20" xfId="19" applyNumberFormat="1" applyFont="1" applyBorder="1" applyAlignment="1">
      <alignment horizontal="center" vertical="center"/>
    </xf>
    <xf numFmtId="3" fontId="18" fillId="0" borderId="23" xfId="19" applyNumberFormat="1" applyFont="1" applyBorder="1" applyAlignment="1">
      <alignment horizontal="center" vertical="center"/>
    </xf>
    <xf numFmtId="180" fontId="28" fillId="0" borderId="5" xfId="19" applyNumberFormat="1" applyFont="1" applyBorder="1" applyAlignment="1">
      <alignment horizontal="center" vertical="center" shrinkToFit="1"/>
    </xf>
    <xf numFmtId="3" fontId="18" fillId="0" borderId="19" xfId="19" applyNumberFormat="1" applyFont="1" applyBorder="1" applyAlignment="1">
      <alignment horizontal="center" vertical="center"/>
    </xf>
    <xf numFmtId="3" fontId="18" fillId="0" borderId="21" xfId="19" applyNumberFormat="1" applyFont="1" applyBorder="1" applyAlignment="1">
      <alignment horizontal="center" vertical="center"/>
    </xf>
    <xf numFmtId="3" fontId="18" fillId="0" borderId="24" xfId="19" applyNumberFormat="1" applyFont="1" applyBorder="1" applyAlignment="1">
      <alignment horizontal="center" vertical="center"/>
    </xf>
    <xf numFmtId="3" fontId="18" fillId="0" borderId="1" xfId="19" applyNumberFormat="1" applyFont="1" applyBorder="1" applyAlignment="1">
      <alignment horizontal="center" vertical="center"/>
    </xf>
    <xf numFmtId="3" fontId="18" fillId="0" borderId="4" xfId="19" applyNumberFormat="1" applyFont="1" applyBorder="1" applyAlignment="1">
      <alignment horizontal="center" vertical="center"/>
    </xf>
    <xf numFmtId="3" fontId="18" fillId="0" borderId="7" xfId="19" applyNumberFormat="1" applyFont="1" applyBorder="1" applyAlignment="1">
      <alignment horizontal="center" vertical="center"/>
    </xf>
    <xf numFmtId="3" fontId="18" fillId="0" borderId="40" xfId="19" applyNumberFormat="1" applyFont="1" applyBorder="1" applyAlignment="1">
      <alignment horizontal="center" vertical="center"/>
    </xf>
    <xf numFmtId="3" fontId="18" fillId="0" borderId="36" xfId="19" applyNumberFormat="1" applyFont="1" applyBorder="1" applyAlignment="1">
      <alignment horizontal="center" vertical="center"/>
    </xf>
    <xf numFmtId="3" fontId="18" fillId="0" borderId="41" xfId="19" applyNumberFormat="1" applyFont="1" applyBorder="1" applyAlignment="1">
      <alignment horizontal="center" vertical="center"/>
    </xf>
    <xf numFmtId="3" fontId="18" fillId="0" borderId="43" xfId="19" applyNumberFormat="1" applyFont="1" applyBorder="1" applyAlignment="1">
      <alignment horizontal="center" vertical="center"/>
    </xf>
    <xf numFmtId="3" fontId="18" fillId="0" borderId="44" xfId="19" applyNumberFormat="1" applyFont="1" applyBorder="1" applyAlignment="1">
      <alignment horizontal="center" vertical="center"/>
    </xf>
    <xf numFmtId="3" fontId="18" fillId="0" borderId="45" xfId="19" applyNumberFormat="1" applyFont="1" applyBorder="1" applyAlignment="1">
      <alignment horizontal="center" vertical="center"/>
    </xf>
    <xf numFmtId="38" fontId="18" fillId="0" borderId="43" xfId="19" applyNumberFormat="1" applyFont="1" applyBorder="1" applyAlignment="1">
      <alignment horizontal="center" vertical="center"/>
    </xf>
    <xf numFmtId="38" fontId="18" fillId="0" borderId="44" xfId="19" applyNumberFormat="1" applyFont="1" applyBorder="1" applyAlignment="1">
      <alignment horizontal="center" vertical="center"/>
    </xf>
    <xf numFmtId="38" fontId="18" fillId="0" borderId="45" xfId="19" applyNumberFormat="1" applyFont="1" applyBorder="1" applyAlignment="1">
      <alignment horizontal="center" vertical="center"/>
    </xf>
    <xf numFmtId="3" fontId="18" fillId="0" borderId="47" xfId="19" applyNumberFormat="1" applyFont="1" applyBorder="1" applyAlignment="1">
      <alignment horizontal="center" vertical="center"/>
    </xf>
    <xf numFmtId="3" fontId="18" fillId="0" borderId="48" xfId="19" applyNumberFormat="1" applyFont="1" applyBorder="1" applyAlignment="1">
      <alignment horizontal="center" vertical="center"/>
    </xf>
    <xf numFmtId="3" fontId="18" fillId="0" borderId="49" xfId="19" applyNumberFormat="1" applyFont="1" applyBorder="1" applyAlignment="1">
      <alignment horizontal="center" vertical="center"/>
    </xf>
    <xf numFmtId="0" fontId="5" fillId="0" borderId="62" xfId="15" applyBorder="1" applyAlignment="1">
      <alignment horizontal="center" vertical="center"/>
    </xf>
    <xf numFmtId="0" fontId="5" fillId="0" borderId="59" xfId="15" applyBorder="1" applyAlignment="1">
      <alignment horizontal="center" vertical="center"/>
    </xf>
    <xf numFmtId="38" fontId="7" fillId="0" borderId="26" xfId="3" applyFont="1" applyFill="1" applyBorder="1" applyAlignment="1" applyProtection="1">
      <alignment horizontal="center" vertical="center" shrinkToFit="1"/>
      <protection locked="0"/>
    </xf>
    <xf numFmtId="0" fontId="9" fillId="0" borderId="26" xfId="0" applyFont="1" applyBorder="1" applyAlignment="1" applyProtection="1">
      <alignment vertical="center" shrinkToFit="1"/>
      <protection locked="0"/>
    </xf>
    <xf numFmtId="38" fontId="7" fillId="0" borderId="28" xfId="3" applyFont="1" applyFill="1" applyBorder="1" applyAlignment="1" applyProtection="1">
      <alignment horizontal="center" vertical="center" shrinkToFit="1"/>
      <protection locked="0"/>
    </xf>
    <xf numFmtId="0" fontId="9" fillId="0" borderId="28" xfId="0" applyFont="1" applyBorder="1" applyAlignment="1" applyProtection="1">
      <alignment vertical="center" shrinkToFit="1"/>
      <protection locked="0"/>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5" fillId="0" borderId="1" xfId="17" applyNumberForma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25" fillId="0" borderId="1" xfId="15" applyFont="1" applyBorder="1" applyAlignment="1">
      <alignment horizontal="center" vertical="center" wrapText="1"/>
    </xf>
    <xf numFmtId="0" fontId="25" fillId="0" borderId="53" xfId="15" applyFont="1" applyBorder="1" applyAlignment="1">
      <alignment horizontal="center" vertical="center" wrapText="1"/>
    </xf>
    <xf numFmtId="38" fontId="8" fillId="0" borderId="52" xfId="3" applyFont="1" applyFill="1" applyBorder="1" applyAlignment="1" applyProtection="1">
      <alignment horizontal="center" vertical="center"/>
    </xf>
    <xf numFmtId="0" fontId="0" fillId="0" borderId="53" xfId="0" applyBorder="1" applyAlignment="1">
      <alignment horizontal="center" vertical="center"/>
    </xf>
    <xf numFmtId="0" fontId="5" fillId="0" borderId="60" xfId="15" applyBorder="1" applyAlignment="1">
      <alignment horizontal="center" vertical="center"/>
    </xf>
    <xf numFmtId="0" fontId="5" fillId="0" borderId="61" xfId="15" applyBorder="1" applyAlignment="1">
      <alignment horizontal="center" vertical="center"/>
    </xf>
    <xf numFmtId="38" fontId="7" fillId="0" borderId="57" xfId="3" applyFont="1" applyFill="1" applyBorder="1" applyAlignment="1" applyProtection="1">
      <alignment horizontal="center" vertical="center" shrinkToFit="1"/>
      <protection locked="0"/>
    </xf>
    <xf numFmtId="0" fontId="9" fillId="0" borderId="57" xfId="0" applyFont="1" applyBorder="1" applyAlignment="1" applyProtection="1">
      <alignment vertical="center" shrinkToFit="1"/>
      <protection locked="0"/>
    </xf>
    <xf numFmtId="0" fontId="9" fillId="0" borderId="62" xfId="15" applyFont="1" applyBorder="1" applyAlignment="1">
      <alignment horizontal="center" vertical="center"/>
    </xf>
    <xf numFmtId="0" fontId="9" fillId="0" borderId="59" xfId="15" applyFont="1" applyBorder="1" applyAlignment="1">
      <alignment horizontal="center" vertical="center"/>
    </xf>
    <xf numFmtId="49" fontId="21" fillId="0" borderId="13" xfId="0" applyNumberFormat="1" applyFont="1" applyBorder="1" applyAlignment="1" applyProtection="1">
      <alignment horizontal="center" vertical="center" shrinkToFit="1"/>
      <protection locked="0"/>
    </xf>
    <xf numFmtId="0" fontId="21" fillId="0" borderId="17" xfId="0" applyFont="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0" fontId="9" fillId="0" borderId="60" xfId="15" applyFont="1" applyBorder="1" applyAlignment="1">
      <alignment horizontal="center" vertical="center"/>
    </xf>
    <xf numFmtId="0" fontId="9" fillId="0" borderId="61" xfId="15" applyFont="1" applyBorder="1" applyAlignment="1">
      <alignment horizontal="center" vertical="center"/>
    </xf>
    <xf numFmtId="49" fontId="21" fillId="0" borderId="12" xfId="0" applyNumberFormat="1" applyFont="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38" fontId="12" fillId="4" borderId="12" xfId="3" applyFont="1" applyFill="1" applyBorder="1" applyAlignment="1" applyProtection="1">
      <alignment horizontal="center" vertical="center" wrapText="1"/>
    </xf>
    <xf numFmtId="0" fontId="10" fillId="4" borderId="12" xfId="17" applyFont="1" applyFill="1" applyBorder="1" applyAlignment="1">
      <alignment horizontal="center" vertical="center" wrapText="1"/>
    </xf>
    <xf numFmtId="38" fontId="12" fillId="0" borderId="0" xfId="18" applyFont="1" applyFill="1" applyAlignment="1">
      <alignment vertical="center" wrapText="1"/>
    </xf>
    <xf numFmtId="177" fontId="3" fillId="0" borderId="12" xfId="17" applyNumberFormat="1" applyFont="1" applyBorder="1" applyAlignment="1">
      <alignment vertical="center" shrinkToFit="1"/>
    </xf>
    <xf numFmtId="0" fontId="5" fillId="0" borderId="12" xfId="17" applyBorder="1" applyAlignment="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12" xfId="18" applyFont="1" applyFill="1" applyBorder="1" applyAlignment="1" applyProtection="1">
      <alignment horizontal="center" vertical="center"/>
    </xf>
    <xf numFmtId="0" fontId="0" fillId="0" borderId="12" xfId="0" applyBorder="1">
      <alignment vertical="center"/>
    </xf>
    <xf numFmtId="38" fontId="7" fillId="0" borderId="12" xfId="18" applyFont="1" applyFill="1" applyBorder="1" applyAlignment="1" applyProtection="1">
      <alignment horizontal="center" vertical="center" wrapText="1"/>
    </xf>
    <xf numFmtId="0" fontId="9" fillId="0" borderId="12" xfId="0" applyFont="1" applyBorder="1">
      <alignment vertical="center"/>
    </xf>
    <xf numFmtId="178" fontId="7"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0" fontId="9" fillId="0" borderId="3" xfId="0" applyFont="1" applyBorder="1" applyAlignment="1">
      <alignment horizontal="center" vertical="center" textRotation="255"/>
    </xf>
    <xf numFmtId="178" fontId="7" fillId="3" borderId="12" xfId="18" applyNumberFormat="1" applyFont="1" applyFill="1" applyBorder="1" applyAlignment="1" applyProtection="1">
      <alignment vertical="center" shrinkToFit="1"/>
    </xf>
    <xf numFmtId="178" fontId="9" fillId="0" borderId="12" xfId="0" applyNumberFormat="1" applyFont="1" applyBorder="1" applyAlignment="1">
      <alignment vertical="center" shrinkToFit="1"/>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3" fillId="0" borderId="22" xfId="18" applyFont="1" applyFill="1" applyBorder="1" applyAlignment="1" applyProtection="1">
      <alignment horizontal="center" vertical="center"/>
    </xf>
    <xf numFmtId="0" fontId="0" fillId="0" borderId="22" xfId="0" applyBorder="1">
      <alignment vertical="center"/>
    </xf>
    <xf numFmtId="178" fontId="7" fillId="0" borderId="22" xfId="18" applyNumberFormat="1" applyFont="1" applyFill="1" applyBorder="1" applyAlignment="1" applyProtection="1">
      <alignment vertical="center" shrinkToFit="1"/>
    </xf>
    <xf numFmtId="178" fontId="9" fillId="0" borderId="22" xfId="0" applyNumberFormat="1" applyFont="1" applyBorder="1" applyAlignment="1">
      <alignment vertical="center" shrinkToFit="1"/>
    </xf>
    <xf numFmtId="178" fontId="7" fillId="2" borderId="12" xfId="18" applyNumberFormat="1" applyFont="1" applyFill="1" applyBorder="1" applyAlignment="1" applyProtection="1">
      <alignment vertical="center" shrinkToFit="1"/>
    </xf>
    <xf numFmtId="178" fontId="7" fillId="3" borderId="58" xfId="18" applyNumberFormat="1" applyFont="1" applyFill="1" applyBorder="1" applyAlignment="1" applyProtection="1">
      <alignment vertical="center" shrinkToFit="1"/>
    </xf>
    <xf numFmtId="178" fontId="9" fillId="0" borderId="58" xfId="0" applyNumberFormat="1" applyFont="1" applyBorder="1" applyAlignment="1">
      <alignment vertical="center" shrinkToFi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2" borderId="13" xfId="18" applyNumberFormat="1" applyFont="1" applyFill="1" applyBorder="1" applyAlignment="1" applyProtection="1">
      <alignment horizontal="right" vertical="center" shrinkToFit="1"/>
    </xf>
    <xf numFmtId="178" fontId="9" fillId="0" borderId="13" xfId="0" applyNumberFormat="1" applyFont="1" applyBorder="1" applyAlignment="1">
      <alignment vertical="center" shrinkToFit="1"/>
    </xf>
    <xf numFmtId="38" fontId="7" fillId="0" borderId="27" xfId="3" applyFont="1" applyFill="1" applyBorder="1" applyAlignment="1" applyProtection="1">
      <alignment horizontal="center" vertical="center" shrinkToFit="1"/>
      <protection locked="0"/>
    </xf>
    <xf numFmtId="0" fontId="9"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lignment vertical="center"/>
    </xf>
    <xf numFmtId="38" fontId="3" fillId="0" borderId="12" xfId="18" applyFont="1" applyFill="1" applyBorder="1" applyAlignment="1" applyProtection="1">
      <alignment horizontal="center" vertical="center" wrapText="1"/>
    </xf>
    <xf numFmtId="0" fontId="5" fillId="0" borderId="25" xfId="15" applyBorder="1" applyAlignment="1">
      <alignment horizontal="center" vertical="center"/>
    </xf>
    <xf numFmtId="0" fontId="5" fillId="0" borderId="63" xfId="15" applyBorder="1" applyAlignment="1">
      <alignment horizontal="center" vertical="center"/>
    </xf>
    <xf numFmtId="0" fontId="9" fillId="0" borderId="25" xfId="15" applyFont="1" applyBorder="1" applyAlignment="1">
      <alignment horizontal="center" vertical="center"/>
    </xf>
    <xf numFmtId="0" fontId="9" fillId="0" borderId="63" xfId="15" applyFont="1" applyBorder="1" applyAlignment="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31">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149359</xdr:colOff>
      <xdr:row>27</xdr:row>
      <xdr:rowOff>0</xdr:rowOff>
    </xdr:from>
    <xdr:to>
      <xdr:col>26</xdr:col>
      <xdr:colOff>145676</xdr:colOff>
      <xdr:row>29</xdr:row>
      <xdr:rowOff>56030</xdr:rowOff>
    </xdr:to>
    <xdr:sp macro="" textlink="">
      <xdr:nvSpPr>
        <xdr:cNvPr id="11" name="角丸四角形 7">
          <a:extLst>
            <a:ext uri="{FF2B5EF4-FFF2-40B4-BE49-F238E27FC236}">
              <a16:creationId xmlns:a16="http://schemas.microsoft.com/office/drawing/2014/main" id="{7E76D416-7869-4754-B769-248E42D9719D}"/>
            </a:ext>
          </a:extLst>
        </xdr:cNvPr>
        <xdr:cNvSpPr/>
      </xdr:nvSpPr>
      <xdr:spPr bwMode="auto">
        <a:xfrm>
          <a:off x="1673359" y="8650941"/>
          <a:ext cx="3425317" cy="81803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障害者による文化芸術活動の推進に関する法律に基づく地方公共団体の計画</a:t>
          </a:r>
          <a:r>
            <a:rPr kumimoji="1" lang="ja-JP" altLang="en-US" sz="1100">
              <a:solidFill>
                <a:sysClr val="windowText" lastClr="000000"/>
              </a:solidFill>
            </a:rPr>
            <a:t>を添付してください。</a:t>
          </a:r>
          <a:endParaRPr kumimoji="1" lang="en-US" altLang="ja-JP" sz="1100">
            <a:solidFill>
              <a:sysClr val="windowText" lastClr="000000"/>
            </a:solidFill>
          </a:endParaRPr>
        </a:p>
      </xdr:txBody>
    </xdr:sp>
    <xdr:clientData/>
  </xdr:twoCellAnchor>
  <xdr:twoCellAnchor>
    <xdr:from>
      <xdr:col>8</xdr:col>
      <xdr:colOff>96613</xdr:colOff>
      <xdr:row>34</xdr:row>
      <xdr:rowOff>210497</xdr:rowOff>
    </xdr:from>
    <xdr:to>
      <xdr:col>27</xdr:col>
      <xdr:colOff>156882</xdr:colOff>
      <xdr:row>36</xdr:row>
      <xdr:rowOff>168089</xdr:rowOff>
    </xdr:to>
    <xdr:sp macro="" textlink="">
      <xdr:nvSpPr>
        <xdr:cNvPr id="12" name="角丸四角形 7">
          <a:extLst>
            <a:ext uri="{FF2B5EF4-FFF2-40B4-BE49-F238E27FC236}">
              <a16:creationId xmlns:a16="http://schemas.microsoft.com/office/drawing/2014/main" id="{ED97CF99-A9E7-4763-9DB9-B9CC2846F37F}"/>
            </a:ext>
          </a:extLst>
        </xdr:cNvPr>
        <xdr:cNvSpPr/>
      </xdr:nvSpPr>
      <xdr:spPr bwMode="auto">
        <a:xfrm>
          <a:off x="1620613" y="11461203"/>
          <a:ext cx="3679769" cy="7195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marL="0" marR="0" lvl="0" indent="0" algn="l" defTabSz="914400" rtl="0" eaLnBrk="1" fontAlgn="auto" latinLnBrk="0" hangingPunct="1">
            <a:lnSpc>
              <a:spcPts val="13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「８．具体的な事業又は取組（予定）」の</a:t>
          </a:r>
          <a:r>
            <a:rPr lang="ja-JP" altLang="ja-JP" sz="1100" b="0" i="0" baseline="0">
              <a:solidFill>
                <a:schemeClr val="dk1"/>
              </a:solidFill>
              <a:effectLst/>
              <a:latin typeface="+mn-lt"/>
              <a:ea typeface="+mn-ea"/>
              <a:cs typeface="+mn-cs"/>
            </a:rPr>
            <a:t>内容と対応するように記載してください。</a:t>
          </a:r>
          <a:endParaRPr lang="ja-JP" altLang="ja-JP">
            <a:effectLst/>
          </a:endParaRPr>
        </a:p>
      </xdr:txBody>
    </xdr:sp>
    <xdr:clientData/>
  </xdr:twoCellAnchor>
  <xdr:twoCellAnchor>
    <xdr:from>
      <xdr:col>19</xdr:col>
      <xdr:colOff>88047</xdr:colOff>
      <xdr:row>2</xdr:row>
      <xdr:rowOff>207164</xdr:rowOff>
    </xdr:from>
    <xdr:to>
      <xdr:col>32</xdr:col>
      <xdr:colOff>122465</xdr:colOff>
      <xdr:row>4</xdr:row>
      <xdr:rowOff>75848</xdr:rowOff>
    </xdr:to>
    <xdr:sp macro="" textlink="">
      <xdr:nvSpPr>
        <xdr:cNvPr id="13" name="AutoShape 27">
          <a:extLst>
            <a:ext uri="{FF2B5EF4-FFF2-40B4-BE49-F238E27FC236}">
              <a16:creationId xmlns:a16="http://schemas.microsoft.com/office/drawing/2014/main" id="{98198D87-EAD6-4945-8753-D5379EA348A8}"/>
            </a:ext>
          </a:extLst>
        </xdr:cNvPr>
        <xdr:cNvSpPr>
          <a:spLocks noChangeArrowheads="1"/>
        </xdr:cNvSpPr>
      </xdr:nvSpPr>
      <xdr:spPr bwMode="auto">
        <a:xfrm>
          <a:off x="3530382" y="458624"/>
          <a:ext cx="2385188" cy="341124"/>
        </a:xfrm>
        <a:prstGeom prst="wedgeRectCallout">
          <a:avLst>
            <a:gd name="adj1" fmla="val -58276"/>
            <a:gd name="adj2" fmla="val 429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Times New Roman"/>
              <a:cs typeface="Times New Roman"/>
            </a:rPr>
            <a:t>地方公共団体名を入力してください。</a:t>
          </a:r>
        </a:p>
      </xdr:txBody>
    </xdr:sp>
    <xdr:clientData/>
  </xdr:twoCellAnchor>
  <xdr:twoCellAnchor>
    <xdr:from>
      <xdr:col>21</xdr:col>
      <xdr:colOff>37476</xdr:colOff>
      <xdr:row>88</xdr:row>
      <xdr:rowOff>5874</xdr:rowOff>
    </xdr:from>
    <xdr:to>
      <xdr:col>30</xdr:col>
      <xdr:colOff>132856</xdr:colOff>
      <xdr:row>91</xdr:row>
      <xdr:rowOff>17929</xdr:rowOff>
    </xdr:to>
    <xdr:sp macro="" textlink="">
      <xdr:nvSpPr>
        <xdr:cNvPr id="14" name="AutoShape 27">
          <a:extLst>
            <a:ext uri="{FF2B5EF4-FFF2-40B4-BE49-F238E27FC236}">
              <a16:creationId xmlns:a16="http://schemas.microsoft.com/office/drawing/2014/main" id="{CB5B51A7-650C-4B7D-80FB-03AF17C6EE87}"/>
            </a:ext>
          </a:extLst>
        </xdr:cNvPr>
        <xdr:cNvSpPr>
          <a:spLocks noChangeArrowheads="1"/>
        </xdr:cNvSpPr>
      </xdr:nvSpPr>
      <xdr:spPr bwMode="auto">
        <a:xfrm>
          <a:off x="3802652" y="28979803"/>
          <a:ext cx="1709028" cy="523044"/>
        </a:xfrm>
        <a:prstGeom prst="wedgeRectCallout">
          <a:avLst>
            <a:gd name="adj1" fmla="val 72653"/>
            <a:gd name="adj2" fmla="val -15748"/>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内訳書２と対応する事業番号を記載してください。</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11</xdr:col>
      <xdr:colOff>44905</xdr:colOff>
      <xdr:row>66</xdr:row>
      <xdr:rowOff>49608</xdr:rowOff>
    </xdr:from>
    <xdr:to>
      <xdr:col>28</xdr:col>
      <xdr:colOff>946</xdr:colOff>
      <xdr:row>67</xdr:row>
      <xdr:rowOff>439271</xdr:rowOff>
    </xdr:to>
    <xdr:sp macro="" textlink="">
      <xdr:nvSpPr>
        <xdr:cNvPr id="15" name="AutoShape 27">
          <a:extLst>
            <a:ext uri="{FF2B5EF4-FFF2-40B4-BE49-F238E27FC236}">
              <a16:creationId xmlns:a16="http://schemas.microsoft.com/office/drawing/2014/main" id="{866B44DA-0521-4AF5-A0F8-193197E6D55D}"/>
            </a:ext>
          </a:extLst>
        </xdr:cNvPr>
        <xdr:cNvSpPr>
          <a:spLocks noChangeArrowheads="1"/>
        </xdr:cNvSpPr>
      </xdr:nvSpPr>
      <xdr:spPr bwMode="auto">
        <a:xfrm>
          <a:off x="2017140" y="24075020"/>
          <a:ext cx="3004041" cy="891686"/>
        </a:xfrm>
        <a:prstGeom prst="wedgeRectCallout">
          <a:avLst>
            <a:gd name="adj1" fmla="val -57229"/>
            <a:gd name="adj2" fmla="val 93110"/>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00" b="0" i="0" u="none" strike="noStrike" baseline="0">
              <a:solidFill>
                <a:sysClr val="windowText" lastClr="000000"/>
              </a:solidFill>
              <a:latin typeface="+mj-ea"/>
              <a:ea typeface="+mj-ea"/>
              <a:cs typeface="+mn-cs"/>
            </a:rPr>
            <a:t>事業実施による効果について、指標とその目標値（具体的な数値）を必ず記載してください。これまでの実績がある場合は、その実績等を踏まえて記載してください。</a:t>
          </a:r>
          <a:endParaRPr lang="ja-JP" altLang="en-US" sz="1000" b="0" i="0" u="none" strike="noStrike" baseline="0">
            <a:solidFill>
              <a:sysClr val="windowText" lastClr="000000"/>
            </a:solidFill>
            <a:latin typeface="Times New Roman"/>
            <a:cs typeface="Times New Roman"/>
          </a:endParaRPr>
        </a:p>
      </xdr:txBody>
    </xdr:sp>
    <xdr:clientData/>
  </xdr:twoCellAnchor>
  <xdr:twoCellAnchor>
    <xdr:from>
      <xdr:col>10</xdr:col>
      <xdr:colOff>165320</xdr:colOff>
      <xdr:row>76</xdr:row>
      <xdr:rowOff>13765</xdr:rowOff>
    </xdr:from>
    <xdr:to>
      <xdr:col>27</xdr:col>
      <xdr:colOff>119456</xdr:colOff>
      <xdr:row>81</xdr:row>
      <xdr:rowOff>26895</xdr:rowOff>
    </xdr:to>
    <xdr:sp macro="" textlink="">
      <xdr:nvSpPr>
        <xdr:cNvPr id="16" name="AutoShape 27">
          <a:extLst>
            <a:ext uri="{FF2B5EF4-FFF2-40B4-BE49-F238E27FC236}">
              <a16:creationId xmlns:a16="http://schemas.microsoft.com/office/drawing/2014/main" id="{E4E1BE39-3DE1-4327-81F1-91EC06BC765A}"/>
            </a:ext>
          </a:extLst>
        </xdr:cNvPr>
        <xdr:cNvSpPr>
          <a:spLocks noChangeArrowheads="1"/>
        </xdr:cNvSpPr>
      </xdr:nvSpPr>
      <xdr:spPr bwMode="auto">
        <a:xfrm>
          <a:off x="1958261" y="26549294"/>
          <a:ext cx="3002136" cy="864777"/>
        </a:xfrm>
        <a:prstGeom prst="wedgeRectCallout">
          <a:avLst>
            <a:gd name="adj1" fmla="val -61415"/>
            <a:gd name="adj2" fmla="val -28394"/>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00" b="0" i="0" u="none" strike="noStrike" baseline="0">
              <a:solidFill>
                <a:sysClr val="windowText" lastClr="000000"/>
              </a:solidFill>
              <a:latin typeface="+mj-ea"/>
              <a:ea typeface="+mj-ea"/>
              <a:cs typeface="+mn-cs"/>
            </a:rPr>
            <a:t>各目標値の積算根拠と効果検証の方法を必ず記載してください。実績報告において、今回記載の目標値に対する成果の検証を行っていただきます。</a:t>
          </a:r>
          <a:endParaRPr lang="ja-JP" altLang="en-US" sz="1000" b="0" i="0" u="none" strike="noStrike" baseline="0">
            <a:solidFill>
              <a:sysClr val="windowText" lastClr="000000"/>
            </a:solidFill>
            <a:latin typeface="Times New Roman"/>
            <a:cs typeface="Times New Roman"/>
          </a:endParaRPr>
        </a:p>
      </xdr:txBody>
    </xdr:sp>
    <xdr:clientData/>
  </xdr:twoCellAnchor>
  <xdr:twoCellAnchor>
    <xdr:from>
      <xdr:col>0</xdr:col>
      <xdr:colOff>63090</xdr:colOff>
      <xdr:row>0</xdr:row>
      <xdr:rowOff>33282</xdr:rowOff>
    </xdr:from>
    <xdr:to>
      <xdr:col>9</xdr:col>
      <xdr:colOff>134487</xdr:colOff>
      <xdr:row>0</xdr:row>
      <xdr:rowOff>417291</xdr:rowOff>
    </xdr:to>
    <xdr:sp macro="" textlink="">
      <xdr:nvSpPr>
        <xdr:cNvPr id="17" name="正方形/長方形 16">
          <a:extLst>
            <a:ext uri="{FF2B5EF4-FFF2-40B4-BE49-F238E27FC236}">
              <a16:creationId xmlns:a16="http://schemas.microsoft.com/office/drawing/2014/main" id="{0C1801B0-FB67-4600-8A5B-C7F8FD62FDD5}"/>
            </a:ext>
          </a:extLst>
        </xdr:cNvPr>
        <xdr:cNvSpPr/>
      </xdr:nvSpPr>
      <xdr:spPr>
        <a:xfrm>
          <a:off x="63090" y="33282"/>
          <a:ext cx="1685044" cy="384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zh-TW" altLang="ja-JP" sz="1800" b="1">
              <a:solidFill>
                <a:sysClr val="windowText" lastClr="000000"/>
              </a:solidFill>
              <a:effectLst/>
              <a:latin typeface="HGｺﾞｼｯｸM" panose="020B0609000000000000" pitchFamily="49" charset="-128"/>
              <a:ea typeface="HGｺﾞｼｯｸM" panose="020B0609000000000000" pitchFamily="49" charset="-128"/>
              <a:cs typeface="+mn-cs"/>
            </a:rPr>
            <a:t>Ⅶ．</a:t>
          </a:r>
          <a:r>
            <a:rPr lang="ja-JP" altLang="ja-JP" sz="1800" b="1">
              <a:solidFill>
                <a:sysClr val="windowText" lastClr="000000"/>
              </a:solidFill>
              <a:effectLst/>
              <a:latin typeface="HGｺﾞｼｯｸM" panose="020B0609000000000000" pitchFamily="49" charset="-128"/>
              <a:ea typeface="HGｺﾞｼｯｸM" panose="020B0609000000000000" pitchFamily="49" charset="-128"/>
              <a:cs typeface="+mn-cs"/>
            </a:rPr>
            <a:t>記入要領</a:t>
          </a: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129540</xdr:colOff>
      <xdr:row>0</xdr:row>
      <xdr:rowOff>38100</xdr:rowOff>
    </xdr:from>
    <xdr:to>
      <xdr:col>11</xdr:col>
      <xdr:colOff>114300</xdr:colOff>
      <xdr:row>6</xdr:row>
      <xdr:rowOff>123825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558915" y="38100"/>
          <a:ext cx="217551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twoCellAnchor>
    <xdr:from>
      <xdr:col>5</xdr:col>
      <xdr:colOff>371475</xdr:colOff>
      <xdr:row>13</xdr:row>
      <xdr:rowOff>28574</xdr:rowOff>
    </xdr:from>
    <xdr:to>
      <xdr:col>5</xdr:col>
      <xdr:colOff>2514600</xdr:colOff>
      <xdr:row>14</xdr:row>
      <xdr:rowOff>104775</xdr:rowOff>
    </xdr:to>
    <xdr:sp macro="" textlink="">
      <xdr:nvSpPr>
        <xdr:cNvPr id="4" name="AutoShape 27">
          <a:extLst>
            <a:ext uri="{FF2B5EF4-FFF2-40B4-BE49-F238E27FC236}">
              <a16:creationId xmlns:a16="http://schemas.microsoft.com/office/drawing/2014/main" id="{00000000-0008-0000-0100-000004000000}"/>
            </a:ext>
          </a:extLst>
        </xdr:cNvPr>
        <xdr:cNvSpPr>
          <a:spLocks noChangeArrowheads="1"/>
        </xdr:cNvSpPr>
      </xdr:nvSpPr>
      <xdr:spPr bwMode="auto">
        <a:xfrm>
          <a:off x="4486275" y="2895599"/>
          <a:ext cx="2143125" cy="304801"/>
        </a:xfrm>
        <a:prstGeom prst="wedgeRectCallout">
          <a:avLst>
            <a:gd name="adj1" fmla="val -63916"/>
            <a:gd name="adj2" fmla="val -19177"/>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国庫補助額：千円未満切捨て</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4</xdr:col>
      <xdr:colOff>695326</xdr:colOff>
      <xdr:row>7</xdr:row>
      <xdr:rowOff>30479</xdr:rowOff>
    </xdr:from>
    <xdr:to>
      <xdr:col>5</xdr:col>
      <xdr:colOff>2535556</xdr:colOff>
      <xdr:row>8</xdr:row>
      <xdr:rowOff>110490</xdr:rowOff>
    </xdr:to>
    <xdr:sp macro="" textlink="">
      <xdr:nvSpPr>
        <xdr:cNvPr id="6" name="AutoShape 27">
          <a:extLst>
            <a:ext uri="{FF2B5EF4-FFF2-40B4-BE49-F238E27FC236}">
              <a16:creationId xmlns:a16="http://schemas.microsoft.com/office/drawing/2014/main" id="{00000000-0008-0000-0100-000006000000}"/>
            </a:ext>
          </a:extLst>
        </xdr:cNvPr>
        <xdr:cNvSpPr>
          <a:spLocks noChangeArrowheads="1"/>
        </xdr:cNvSpPr>
      </xdr:nvSpPr>
      <xdr:spPr bwMode="auto">
        <a:xfrm>
          <a:off x="3314701" y="1525904"/>
          <a:ext cx="2926080" cy="308611"/>
        </a:xfrm>
        <a:prstGeom prst="wedgeRectCallout">
          <a:avLst>
            <a:gd name="adj1" fmla="val -40360"/>
            <a:gd name="adj2" fmla="val 99573"/>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収入元や内訳を記載してください。</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5</xdr:col>
      <xdr:colOff>2190750</xdr:colOff>
      <xdr:row>0</xdr:row>
      <xdr:rowOff>57150</xdr:rowOff>
    </xdr:from>
    <xdr:to>
      <xdr:col>5</xdr:col>
      <xdr:colOff>2867025</xdr:colOff>
      <xdr:row>1</xdr:row>
      <xdr:rowOff>142875</xdr:rowOff>
    </xdr:to>
    <xdr:sp macro="" textlink="">
      <xdr:nvSpPr>
        <xdr:cNvPr id="7" name="AutoShape 27">
          <a:extLst>
            <a:ext uri="{FF2B5EF4-FFF2-40B4-BE49-F238E27FC236}">
              <a16:creationId xmlns:a16="http://schemas.microsoft.com/office/drawing/2014/main" id="{00000000-0008-0000-0100-000007000000}"/>
            </a:ext>
          </a:extLst>
        </xdr:cNvPr>
        <xdr:cNvSpPr>
          <a:spLocks noChangeArrowheads="1"/>
        </xdr:cNvSpPr>
      </xdr:nvSpPr>
      <xdr:spPr bwMode="auto">
        <a:xfrm>
          <a:off x="6305550" y="57150"/>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24</xdr:col>
      <xdr:colOff>419100</xdr:colOff>
      <xdr:row>0</xdr:row>
      <xdr:rowOff>38100</xdr:rowOff>
    </xdr:from>
    <xdr:to>
      <xdr:col>24</xdr:col>
      <xdr:colOff>1095375</xdr:colOff>
      <xdr:row>1</xdr:row>
      <xdr:rowOff>133350</xdr:rowOff>
    </xdr:to>
    <xdr:sp macro="" textlink="">
      <xdr:nvSpPr>
        <xdr:cNvPr id="5" name="AutoShape 27">
          <a:extLst>
            <a:ext uri="{FF2B5EF4-FFF2-40B4-BE49-F238E27FC236}">
              <a16:creationId xmlns:a16="http://schemas.microsoft.com/office/drawing/2014/main" id="{00000000-0008-0000-0200-000005000000}"/>
            </a:ext>
          </a:extLst>
        </xdr:cNvPr>
        <xdr:cNvSpPr>
          <a:spLocks noChangeArrowheads="1"/>
        </xdr:cNvSpPr>
      </xdr:nvSpPr>
      <xdr:spPr bwMode="auto">
        <a:xfrm>
          <a:off x="7115175" y="38100"/>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76199</xdr:colOff>
      <xdr:row>1</xdr:row>
      <xdr:rowOff>38101</xdr:rowOff>
    </xdr:from>
    <xdr:to>
      <xdr:col>29</xdr:col>
      <xdr:colOff>459441</xdr:colOff>
      <xdr:row>5</xdr:row>
      <xdr:rowOff>493059</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7292787" y="251013"/>
          <a:ext cx="4058772" cy="1037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24</xdr:col>
      <xdr:colOff>409575</xdr:colOff>
      <xdr:row>0</xdr:row>
      <xdr:rowOff>47625</xdr:rowOff>
    </xdr:from>
    <xdr:to>
      <xdr:col>24</xdr:col>
      <xdr:colOff>1085850</xdr:colOff>
      <xdr:row>1</xdr:row>
      <xdr:rowOff>142875</xdr:rowOff>
    </xdr:to>
    <xdr:sp macro="" textlink="">
      <xdr:nvSpPr>
        <xdr:cNvPr id="7" name="AutoShape 27">
          <a:extLst>
            <a:ext uri="{FF2B5EF4-FFF2-40B4-BE49-F238E27FC236}">
              <a16:creationId xmlns:a16="http://schemas.microsoft.com/office/drawing/2014/main" id="{00000000-0008-0000-0300-000007000000}"/>
            </a:ext>
          </a:extLst>
        </xdr:cNvPr>
        <xdr:cNvSpPr>
          <a:spLocks noChangeArrowheads="1"/>
        </xdr:cNvSpPr>
      </xdr:nvSpPr>
      <xdr:spPr bwMode="auto">
        <a:xfrm>
          <a:off x="7105650" y="47625"/>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00000000-0008-0000-0400-000007000000}"/>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00000000-0008-0000-0400-000008000000}"/>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twoCellAnchor>
    <xdr:from>
      <xdr:col>0</xdr:col>
      <xdr:colOff>285751</xdr:colOff>
      <xdr:row>163</xdr:row>
      <xdr:rowOff>209551</xdr:rowOff>
    </xdr:from>
    <xdr:to>
      <xdr:col>4</xdr:col>
      <xdr:colOff>2266951</xdr:colOff>
      <xdr:row>165</xdr:row>
      <xdr:rowOff>57150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285751" y="17764126"/>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4</xdr:col>
      <xdr:colOff>195541</xdr:colOff>
      <xdr:row>19</xdr:row>
      <xdr:rowOff>83484</xdr:rowOff>
    </xdr:from>
    <xdr:to>
      <xdr:col>6</xdr:col>
      <xdr:colOff>182095</xdr:colOff>
      <xdr:row>21</xdr:row>
      <xdr:rowOff>183776</xdr:rowOff>
    </xdr:to>
    <xdr:sp macro="" textlink="">
      <xdr:nvSpPr>
        <xdr:cNvPr id="5" name="AutoShape 27">
          <a:extLst>
            <a:ext uri="{FF2B5EF4-FFF2-40B4-BE49-F238E27FC236}">
              <a16:creationId xmlns:a16="http://schemas.microsoft.com/office/drawing/2014/main" id="{00000000-0008-0000-0400-000005000000}"/>
            </a:ext>
          </a:extLst>
        </xdr:cNvPr>
        <xdr:cNvSpPr>
          <a:spLocks noChangeArrowheads="1"/>
        </xdr:cNvSpPr>
      </xdr:nvSpPr>
      <xdr:spPr bwMode="auto">
        <a:xfrm>
          <a:off x="3030629" y="5204572"/>
          <a:ext cx="2631142" cy="548528"/>
        </a:xfrm>
        <a:prstGeom prst="wedgeRectCallout">
          <a:avLst>
            <a:gd name="adj1" fmla="val 47631"/>
            <a:gd name="adj2" fmla="val -84628"/>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１００万円以上の委託費については、別途、委託内訳書を作成してください。</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16</xdr:col>
      <xdr:colOff>342900</xdr:colOff>
      <xdr:row>1</xdr:row>
      <xdr:rowOff>0</xdr:rowOff>
    </xdr:from>
    <xdr:to>
      <xdr:col>17</xdr:col>
      <xdr:colOff>285750</xdr:colOff>
      <xdr:row>1</xdr:row>
      <xdr:rowOff>314325</xdr:rowOff>
    </xdr:to>
    <xdr:sp macro="" textlink="">
      <xdr:nvSpPr>
        <xdr:cNvPr id="6" name="AutoShape 27">
          <a:extLst>
            <a:ext uri="{FF2B5EF4-FFF2-40B4-BE49-F238E27FC236}">
              <a16:creationId xmlns:a16="http://schemas.microsoft.com/office/drawing/2014/main" id="{00000000-0008-0000-0400-000006000000}"/>
            </a:ext>
          </a:extLst>
        </xdr:cNvPr>
        <xdr:cNvSpPr>
          <a:spLocks noChangeArrowheads="1"/>
        </xdr:cNvSpPr>
      </xdr:nvSpPr>
      <xdr:spPr bwMode="auto">
        <a:xfrm>
          <a:off x="9648825" y="171450"/>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twoCellAnchor>
    <xdr:from>
      <xdr:col>16</xdr:col>
      <xdr:colOff>19050</xdr:colOff>
      <xdr:row>270</xdr:row>
      <xdr:rowOff>0</xdr:rowOff>
    </xdr:from>
    <xdr:to>
      <xdr:col>16</xdr:col>
      <xdr:colOff>695325</xdr:colOff>
      <xdr:row>270</xdr:row>
      <xdr:rowOff>314325</xdr:rowOff>
    </xdr:to>
    <xdr:sp macro="" textlink="">
      <xdr:nvSpPr>
        <xdr:cNvPr id="10" name="AutoShape 27">
          <a:extLst>
            <a:ext uri="{FF2B5EF4-FFF2-40B4-BE49-F238E27FC236}">
              <a16:creationId xmlns:a16="http://schemas.microsoft.com/office/drawing/2014/main" id="{00000000-0008-0000-0400-00000A000000}"/>
            </a:ext>
          </a:extLst>
        </xdr:cNvPr>
        <xdr:cNvSpPr>
          <a:spLocks noChangeArrowheads="1"/>
        </xdr:cNvSpPr>
      </xdr:nvSpPr>
      <xdr:spPr bwMode="auto">
        <a:xfrm>
          <a:off x="9324975" y="171450"/>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twoCellAnchor>
    <xdr:from>
      <xdr:col>4</xdr:col>
      <xdr:colOff>739364</xdr:colOff>
      <xdr:row>0</xdr:row>
      <xdr:rowOff>131558</xdr:rowOff>
    </xdr:from>
    <xdr:to>
      <xdr:col>9</xdr:col>
      <xdr:colOff>130213</xdr:colOff>
      <xdr:row>3</xdr:row>
      <xdr:rowOff>73958</xdr:rowOff>
    </xdr:to>
    <xdr:sp macro="" textlink="">
      <xdr:nvSpPr>
        <xdr:cNvPr id="11" name="AutoShape 27">
          <a:extLst>
            <a:ext uri="{FF2B5EF4-FFF2-40B4-BE49-F238E27FC236}">
              <a16:creationId xmlns:a16="http://schemas.microsoft.com/office/drawing/2014/main" id="{00000000-0008-0000-0400-00000B000000}"/>
            </a:ext>
          </a:extLst>
        </xdr:cNvPr>
        <xdr:cNvSpPr>
          <a:spLocks noChangeArrowheads="1"/>
        </xdr:cNvSpPr>
      </xdr:nvSpPr>
      <xdr:spPr bwMode="auto">
        <a:xfrm>
          <a:off x="3301589" y="131558"/>
          <a:ext cx="2915099" cy="752025"/>
        </a:xfrm>
        <a:prstGeom prst="wedgeRectCallout">
          <a:avLst>
            <a:gd name="adj1" fmla="val -74889"/>
            <a:gd name="adj2" fmla="val 36080"/>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補助事業者（地方公共団体）が「委託費」「補助金」以外の経費を直接執行する事業については、当該補助事業者名とする必要があります。</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7</xdr:col>
      <xdr:colOff>11206</xdr:colOff>
      <xdr:row>19</xdr:row>
      <xdr:rowOff>78442</xdr:rowOff>
    </xdr:from>
    <xdr:to>
      <xdr:col>16</xdr:col>
      <xdr:colOff>459442</xdr:colOff>
      <xdr:row>22</xdr:row>
      <xdr:rowOff>201708</xdr:rowOff>
    </xdr:to>
    <xdr:sp macro="" textlink="">
      <xdr:nvSpPr>
        <xdr:cNvPr id="12" name="AutoShape 27">
          <a:extLst>
            <a:ext uri="{FF2B5EF4-FFF2-40B4-BE49-F238E27FC236}">
              <a16:creationId xmlns:a16="http://schemas.microsoft.com/office/drawing/2014/main" id="{00000000-0008-0000-0400-00000C000000}"/>
            </a:ext>
          </a:extLst>
        </xdr:cNvPr>
        <xdr:cNvSpPr>
          <a:spLocks noChangeArrowheads="1"/>
        </xdr:cNvSpPr>
      </xdr:nvSpPr>
      <xdr:spPr bwMode="auto">
        <a:xfrm>
          <a:off x="6219265" y="5199530"/>
          <a:ext cx="3574677" cy="795619"/>
        </a:xfrm>
        <a:prstGeom prst="wedgeRectCallout">
          <a:avLst>
            <a:gd name="adj1" fmla="val 61297"/>
            <a:gd name="adj2" fmla="val -99129"/>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ysClr val="windowText" lastClr="000000"/>
              </a:solidFill>
              <a:latin typeface="+mj-ea"/>
              <a:ea typeface="+mj-ea"/>
              <a:cs typeface="+mn-cs"/>
            </a:rPr>
            <a:t>補助対象外経費の場合は、”○”を入力してください。</a:t>
          </a:r>
        </a:p>
        <a:p>
          <a:pPr algn="l" rtl="0">
            <a:lnSpc>
              <a:spcPts val="1300"/>
            </a:lnSpc>
            <a:defRPr sz="1000"/>
          </a:pPr>
          <a:r>
            <a:rPr lang="ja-JP" altLang="en-US" sz="1050" b="0" i="0" u="none" strike="noStrike" baseline="0">
              <a:solidFill>
                <a:sysClr val="windowText" lastClr="000000"/>
              </a:solidFill>
              <a:latin typeface="+mj-ea"/>
              <a:ea typeface="+mj-ea"/>
              <a:cs typeface="+mn-cs"/>
            </a:rPr>
            <a:t>なお、該当する区分・費目がない場合は、「通信運搬費・雑役務費等」の「その他」を選択してください。</a:t>
          </a:r>
          <a:endParaRPr lang="ja-JP" altLang="en-US" sz="1050" b="0" i="0" u="none" strike="noStrike" baseline="0">
            <a:solidFill>
              <a:sysClr val="windowText" lastClr="000000"/>
            </a:solidFill>
            <a:latin typeface="Times New Roman"/>
            <a:cs typeface="Times New Roman"/>
          </a:endParaRPr>
        </a:p>
      </xdr:txBody>
    </xdr:sp>
    <xdr:clientData/>
  </xdr:twoCellAnchor>
  <xdr:twoCellAnchor>
    <xdr:from>
      <xdr:col>0</xdr:col>
      <xdr:colOff>78441</xdr:colOff>
      <xdr:row>266</xdr:row>
      <xdr:rowOff>156882</xdr:rowOff>
    </xdr:from>
    <xdr:to>
      <xdr:col>17</xdr:col>
      <xdr:colOff>481853</xdr:colOff>
      <xdr:row>266</xdr:row>
      <xdr:rowOff>156882</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78441" y="7765676"/>
          <a:ext cx="10466294"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16</xdr:col>
      <xdr:colOff>19050</xdr:colOff>
      <xdr:row>1</xdr:row>
      <xdr:rowOff>0</xdr:rowOff>
    </xdr:from>
    <xdr:to>
      <xdr:col>16</xdr:col>
      <xdr:colOff>695325</xdr:colOff>
      <xdr:row>1</xdr:row>
      <xdr:rowOff>314325</xdr:rowOff>
    </xdr:to>
    <xdr:sp macro="" textlink="">
      <xdr:nvSpPr>
        <xdr:cNvPr id="3" name="AutoShape 27">
          <a:extLst>
            <a:ext uri="{FF2B5EF4-FFF2-40B4-BE49-F238E27FC236}">
              <a16:creationId xmlns:a16="http://schemas.microsoft.com/office/drawing/2014/main" id="{00000000-0008-0000-0500-000003000000}"/>
            </a:ext>
          </a:extLst>
        </xdr:cNvPr>
        <xdr:cNvSpPr>
          <a:spLocks noChangeArrowheads="1"/>
        </xdr:cNvSpPr>
      </xdr:nvSpPr>
      <xdr:spPr bwMode="auto">
        <a:xfrm>
          <a:off x="9324975" y="171450"/>
          <a:ext cx="676275" cy="314325"/>
        </a:xfrm>
        <a:prstGeom prst="wedgeRectCallout">
          <a:avLst>
            <a:gd name="adj1" fmla="val -27916"/>
            <a:gd name="adj2" fmla="val 30823"/>
          </a:avLst>
        </a:prstGeom>
        <a:solidFill>
          <a:srgbClr val="FFFF00"/>
        </a:solidFill>
        <a:ln w="9525">
          <a:solidFill>
            <a:srgbClr val="000000"/>
          </a:solidFill>
          <a:miter lim="800000"/>
          <a:headEnd/>
          <a:tailEnd/>
        </a:ln>
      </xdr:spPr>
      <xdr:txBody>
        <a:bodyPr vertOverflow="clip" wrap="square" lIns="0" tIns="0" rIns="0" bIns="0" anchor="ctr" anchorCtr="1" upright="1"/>
        <a:lstStyle/>
        <a:p>
          <a:pPr algn="l" rtl="0">
            <a:lnSpc>
              <a:spcPts val="1300"/>
            </a:lnSpc>
            <a:defRPr sz="1000"/>
          </a:pPr>
          <a:r>
            <a:rPr lang="ja-JP" altLang="en-US" sz="1100" b="0" i="0" u="none" strike="noStrike" baseline="0">
              <a:solidFill>
                <a:sysClr val="windowText" lastClr="000000"/>
              </a:solidFill>
              <a:latin typeface="+mj-ea"/>
              <a:ea typeface="+mj-ea"/>
              <a:cs typeface="+mn-cs"/>
            </a:rPr>
            <a:t>記入例</a:t>
          </a:r>
          <a:endParaRPr lang="ja-JP" altLang="en-US" sz="1100" b="0" i="0" u="none" strike="noStrike" baseline="0">
            <a:solidFill>
              <a:sysClr val="windowText" lastClr="000000"/>
            </a:solidFill>
            <a:latin typeface="Times New Roman"/>
            <a:cs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849;&#29983;&#31038;&#20250;\03&#20104;&#31639;&#22519;&#34892;&#38306;&#20418;\&#20196;&#21644;&#65298;&#24180;&#24230;%20&#38556;&#23475;&#32773;&#12395;&#12424;&#12427;&#25991;&#21270;&#33464;&#34899;&#27963;&#21205;&#25512;&#36914;&#20107;&#26989;\30%20&#35036;&#21161;&#20107;&#26989;\&#9316;&#35036;&#21161;&#20844;&#21215;&#27096;&#24335;&#65288;&#20445;&#35703;pw&#65306;kbc252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計画書"/>
      <sheetName val="収支予算書"/>
      <sheetName val="内訳書１(収入事業別)"/>
      <sheetName val="内訳書１(収入一括)"/>
      <sheetName val="内訳書2-1"/>
      <sheetName val="内訳書2-2"/>
      <sheetName val="内訳書2-3"/>
      <sheetName val="委託内訳書"/>
      <sheetName val="内訳書2-4"/>
      <sheetName val="内訳書2-5"/>
      <sheetName val="内訳書2-6"/>
      <sheetName val="内訳書2-7"/>
      <sheetName val="内訳書2-8"/>
      <sheetName val="内訳書2-9"/>
      <sheetName val="内訳書2-10"/>
      <sheetName val="内訳書2-11"/>
      <sheetName val="内訳書2-12"/>
      <sheetName val="内訳書2-13"/>
      <sheetName val="内訳書2-14"/>
      <sheetName val="内訳書2-15"/>
      <sheetName val="内訳書2-16"/>
      <sheetName val="内訳書2-17"/>
      <sheetName val="内訳書2-18"/>
      <sheetName val="内訳書2-19"/>
      <sheetName val="内訳書2-20"/>
      <sheetName val="マスタ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2">
          <cell r="B2" t="str">
            <v>賃金・報償費・旅費</v>
          </cell>
          <cell r="C2" t="str">
            <v>借損料</v>
          </cell>
          <cell r="D2" t="str">
            <v>消耗品費・会議費</v>
          </cell>
          <cell r="E2" t="str">
            <v>通信運搬費・雑役務費等</v>
          </cell>
          <cell r="F2" t="str">
            <v>委託費</v>
          </cell>
        </row>
        <row r="3">
          <cell r="H3" t="str">
            <v>申請者自己負担額</v>
          </cell>
        </row>
        <row r="4">
          <cell r="H4" t="str">
            <v>共催者等負担額</v>
          </cell>
        </row>
        <row r="5">
          <cell r="H5" t="str">
            <v>補助金・助成金</v>
          </cell>
        </row>
        <row r="6">
          <cell r="H6" t="str">
            <v>寄附金・協賛金</v>
          </cell>
        </row>
        <row r="7">
          <cell r="H7" t="str">
            <v>事業収入</v>
          </cell>
        </row>
        <row r="8">
          <cell r="H8" t="str">
            <v>その他</v>
          </cell>
        </row>
        <row r="9">
          <cell r="H9" t="str">
            <v>国庫補助額</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J125"/>
  <sheetViews>
    <sheetView showGridLines="0" tabSelected="1" view="pageBreakPreview" zoomScale="85" zoomScaleNormal="85" zoomScaleSheetLayoutView="85" zoomScalePageLayoutView="85" workbookViewId="0">
      <selection activeCell="A15" sqref="A15:AJ15"/>
    </sheetView>
  </sheetViews>
  <sheetFormatPr defaultRowHeight="13.8" x14ac:dyDescent="0.2"/>
  <cols>
    <col min="1" max="56" width="2.6640625" style="161" customWidth="1"/>
    <col min="57" max="256" width="8.88671875" style="161"/>
    <col min="257" max="257" width="2.44140625" style="161" customWidth="1"/>
    <col min="258" max="258" width="0.77734375" style="161" customWidth="1"/>
    <col min="259" max="312" width="2.6640625" style="161" customWidth="1"/>
    <col min="313" max="512" width="8.88671875" style="161"/>
    <col min="513" max="513" width="2.44140625" style="161" customWidth="1"/>
    <col min="514" max="514" width="0.77734375" style="161" customWidth="1"/>
    <col min="515" max="568" width="2.6640625" style="161" customWidth="1"/>
    <col min="569" max="768" width="8.88671875" style="161"/>
    <col min="769" max="769" width="2.44140625" style="161" customWidth="1"/>
    <col min="770" max="770" width="0.77734375" style="161" customWidth="1"/>
    <col min="771" max="824" width="2.6640625" style="161" customWidth="1"/>
    <col min="825" max="1024" width="8.88671875" style="161"/>
    <col min="1025" max="1025" width="2.44140625" style="161" customWidth="1"/>
    <col min="1026" max="1026" width="0.77734375" style="161" customWidth="1"/>
    <col min="1027" max="1080" width="2.6640625" style="161" customWidth="1"/>
    <col min="1081" max="1280" width="8.88671875" style="161"/>
    <col min="1281" max="1281" width="2.44140625" style="161" customWidth="1"/>
    <col min="1282" max="1282" width="0.77734375" style="161" customWidth="1"/>
    <col min="1283" max="1336" width="2.6640625" style="161" customWidth="1"/>
    <col min="1337" max="1536" width="8.88671875" style="161"/>
    <col min="1537" max="1537" width="2.44140625" style="161" customWidth="1"/>
    <col min="1538" max="1538" width="0.77734375" style="161" customWidth="1"/>
    <col min="1539" max="1592" width="2.6640625" style="161" customWidth="1"/>
    <col min="1593" max="1792" width="8.88671875" style="161"/>
    <col min="1793" max="1793" width="2.44140625" style="161" customWidth="1"/>
    <col min="1794" max="1794" width="0.77734375" style="161" customWidth="1"/>
    <col min="1795" max="1848" width="2.6640625" style="161" customWidth="1"/>
    <col min="1849" max="2048" width="8.88671875" style="161"/>
    <col min="2049" max="2049" width="2.44140625" style="161" customWidth="1"/>
    <col min="2050" max="2050" width="0.77734375" style="161" customWidth="1"/>
    <col min="2051" max="2104" width="2.6640625" style="161" customWidth="1"/>
    <col min="2105" max="2304" width="8.88671875" style="161"/>
    <col min="2305" max="2305" width="2.44140625" style="161" customWidth="1"/>
    <col min="2306" max="2306" width="0.77734375" style="161" customWidth="1"/>
    <col min="2307" max="2360" width="2.6640625" style="161" customWidth="1"/>
    <col min="2361" max="2560" width="8.88671875" style="161"/>
    <col min="2561" max="2561" width="2.44140625" style="161" customWidth="1"/>
    <col min="2562" max="2562" width="0.77734375" style="161" customWidth="1"/>
    <col min="2563" max="2616" width="2.6640625" style="161" customWidth="1"/>
    <col min="2617" max="2816" width="8.88671875" style="161"/>
    <col min="2817" max="2817" width="2.44140625" style="161" customWidth="1"/>
    <col min="2818" max="2818" width="0.77734375" style="161" customWidth="1"/>
    <col min="2819" max="2872" width="2.6640625" style="161" customWidth="1"/>
    <col min="2873" max="3072" width="8.88671875" style="161"/>
    <col min="3073" max="3073" width="2.44140625" style="161" customWidth="1"/>
    <col min="3074" max="3074" width="0.77734375" style="161" customWidth="1"/>
    <col min="3075" max="3128" width="2.6640625" style="161" customWidth="1"/>
    <col min="3129" max="3328" width="8.88671875" style="161"/>
    <col min="3329" max="3329" width="2.44140625" style="161" customWidth="1"/>
    <col min="3330" max="3330" width="0.77734375" style="161" customWidth="1"/>
    <col min="3331" max="3384" width="2.6640625" style="161" customWidth="1"/>
    <col min="3385" max="3584" width="8.88671875" style="161"/>
    <col min="3585" max="3585" width="2.44140625" style="161" customWidth="1"/>
    <col min="3586" max="3586" width="0.77734375" style="161" customWidth="1"/>
    <col min="3587" max="3640" width="2.6640625" style="161" customWidth="1"/>
    <col min="3641" max="3840" width="8.88671875" style="161"/>
    <col min="3841" max="3841" width="2.44140625" style="161" customWidth="1"/>
    <col min="3842" max="3842" width="0.77734375" style="161" customWidth="1"/>
    <col min="3843" max="3896" width="2.6640625" style="161" customWidth="1"/>
    <col min="3897" max="4096" width="8.88671875" style="161"/>
    <col min="4097" max="4097" width="2.44140625" style="161" customWidth="1"/>
    <col min="4098" max="4098" width="0.77734375" style="161" customWidth="1"/>
    <col min="4099" max="4152" width="2.6640625" style="161" customWidth="1"/>
    <col min="4153" max="4352" width="8.88671875" style="161"/>
    <col min="4353" max="4353" width="2.44140625" style="161" customWidth="1"/>
    <col min="4354" max="4354" width="0.77734375" style="161" customWidth="1"/>
    <col min="4355" max="4408" width="2.6640625" style="161" customWidth="1"/>
    <col min="4409" max="4608" width="8.88671875" style="161"/>
    <col min="4609" max="4609" width="2.44140625" style="161" customWidth="1"/>
    <col min="4610" max="4610" width="0.77734375" style="161" customWidth="1"/>
    <col min="4611" max="4664" width="2.6640625" style="161" customWidth="1"/>
    <col min="4665" max="4864" width="8.88671875" style="161"/>
    <col min="4865" max="4865" width="2.44140625" style="161" customWidth="1"/>
    <col min="4866" max="4866" width="0.77734375" style="161" customWidth="1"/>
    <col min="4867" max="4920" width="2.6640625" style="161" customWidth="1"/>
    <col min="4921" max="5120" width="8.88671875" style="161"/>
    <col min="5121" max="5121" width="2.44140625" style="161" customWidth="1"/>
    <col min="5122" max="5122" width="0.77734375" style="161" customWidth="1"/>
    <col min="5123" max="5176" width="2.6640625" style="161" customWidth="1"/>
    <col min="5177" max="5376" width="8.88671875" style="161"/>
    <col min="5377" max="5377" width="2.44140625" style="161" customWidth="1"/>
    <col min="5378" max="5378" width="0.77734375" style="161" customWidth="1"/>
    <col min="5379" max="5432" width="2.6640625" style="161" customWidth="1"/>
    <col min="5433" max="5632" width="8.88671875" style="161"/>
    <col min="5633" max="5633" width="2.44140625" style="161" customWidth="1"/>
    <col min="5634" max="5634" width="0.77734375" style="161" customWidth="1"/>
    <col min="5635" max="5688" width="2.6640625" style="161" customWidth="1"/>
    <col min="5689" max="5888" width="8.88671875" style="161"/>
    <col min="5889" max="5889" width="2.44140625" style="161" customWidth="1"/>
    <col min="5890" max="5890" width="0.77734375" style="161" customWidth="1"/>
    <col min="5891" max="5944" width="2.6640625" style="161" customWidth="1"/>
    <col min="5945" max="6144" width="8.88671875" style="161"/>
    <col min="6145" max="6145" width="2.44140625" style="161" customWidth="1"/>
    <col min="6146" max="6146" width="0.77734375" style="161" customWidth="1"/>
    <col min="6147" max="6200" width="2.6640625" style="161" customWidth="1"/>
    <col min="6201" max="6400" width="8.88671875" style="161"/>
    <col min="6401" max="6401" width="2.44140625" style="161" customWidth="1"/>
    <col min="6402" max="6402" width="0.77734375" style="161" customWidth="1"/>
    <col min="6403" max="6456" width="2.6640625" style="161" customWidth="1"/>
    <col min="6457" max="6656" width="8.88671875" style="161"/>
    <col min="6657" max="6657" width="2.44140625" style="161" customWidth="1"/>
    <col min="6658" max="6658" width="0.77734375" style="161" customWidth="1"/>
    <col min="6659" max="6712" width="2.6640625" style="161" customWidth="1"/>
    <col min="6713" max="6912" width="8.88671875" style="161"/>
    <col min="6913" max="6913" width="2.44140625" style="161" customWidth="1"/>
    <col min="6914" max="6914" width="0.77734375" style="161" customWidth="1"/>
    <col min="6915" max="6968" width="2.6640625" style="161" customWidth="1"/>
    <col min="6969" max="7168" width="8.88671875" style="161"/>
    <col min="7169" max="7169" width="2.44140625" style="161" customWidth="1"/>
    <col min="7170" max="7170" width="0.77734375" style="161" customWidth="1"/>
    <col min="7171" max="7224" width="2.6640625" style="161" customWidth="1"/>
    <col min="7225" max="7424" width="8.88671875" style="161"/>
    <col min="7425" max="7425" width="2.44140625" style="161" customWidth="1"/>
    <col min="7426" max="7426" width="0.77734375" style="161" customWidth="1"/>
    <col min="7427" max="7480" width="2.6640625" style="161" customWidth="1"/>
    <col min="7481" max="7680" width="8.88671875" style="161"/>
    <col min="7681" max="7681" width="2.44140625" style="161" customWidth="1"/>
    <col min="7682" max="7682" width="0.77734375" style="161" customWidth="1"/>
    <col min="7683" max="7736" width="2.6640625" style="161" customWidth="1"/>
    <col min="7737" max="7936" width="8.88671875" style="161"/>
    <col min="7937" max="7937" width="2.44140625" style="161" customWidth="1"/>
    <col min="7938" max="7938" width="0.77734375" style="161" customWidth="1"/>
    <col min="7939" max="7992" width="2.6640625" style="161" customWidth="1"/>
    <col min="7993" max="8192" width="8.88671875" style="161"/>
    <col min="8193" max="8193" width="2.44140625" style="161" customWidth="1"/>
    <col min="8194" max="8194" width="0.77734375" style="161" customWidth="1"/>
    <col min="8195" max="8248" width="2.6640625" style="161" customWidth="1"/>
    <col min="8249" max="8448" width="8.88671875" style="161"/>
    <col min="8449" max="8449" width="2.44140625" style="161" customWidth="1"/>
    <col min="8450" max="8450" width="0.77734375" style="161" customWidth="1"/>
    <col min="8451" max="8504" width="2.6640625" style="161" customWidth="1"/>
    <col min="8505" max="8704" width="8.88671875" style="161"/>
    <col min="8705" max="8705" width="2.44140625" style="161" customWidth="1"/>
    <col min="8706" max="8706" width="0.77734375" style="161" customWidth="1"/>
    <col min="8707" max="8760" width="2.6640625" style="161" customWidth="1"/>
    <col min="8761" max="8960" width="8.88671875" style="161"/>
    <col min="8961" max="8961" width="2.44140625" style="161" customWidth="1"/>
    <col min="8962" max="8962" width="0.77734375" style="161" customWidth="1"/>
    <col min="8963" max="9016" width="2.6640625" style="161" customWidth="1"/>
    <col min="9017" max="9216" width="8.88671875" style="161"/>
    <col min="9217" max="9217" width="2.44140625" style="161" customWidth="1"/>
    <col min="9218" max="9218" width="0.77734375" style="161" customWidth="1"/>
    <col min="9219" max="9272" width="2.6640625" style="161" customWidth="1"/>
    <col min="9273" max="9472" width="8.88671875" style="161"/>
    <col min="9473" max="9473" width="2.44140625" style="161" customWidth="1"/>
    <col min="9474" max="9474" width="0.77734375" style="161" customWidth="1"/>
    <col min="9475" max="9528" width="2.6640625" style="161" customWidth="1"/>
    <col min="9529" max="9728" width="8.88671875" style="161"/>
    <col min="9729" max="9729" width="2.44140625" style="161" customWidth="1"/>
    <col min="9730" max="9730" width="0.77734375" style="161" customWidth="1"/>
    <col min="9731" max="9784" width="2.6640625" style="161" customWidth="1"/>
    <col min="9785" max="9984" width="8.88671875" style="161"/>
    <col min="9985" max="9985" width="2.44140625" style="161" customWidth="1"/>
    <col min="9986" max="9986" width="0.77734375" style="161" customWidth="1"/>
    <col min="9987" max="10040" width="2.6640625" style="161" customWidth="1"/>
    <col min="10041" max="10240" width="8.88671875" style="161"/>
    <col min="10241" max="10241" width="2.44140625" style="161" customWidth="1"/>
    <col min="10242" max="10242" width="0.77734375" style="161" customWidth="1"/>
    <col min="10243" max="10296" width="2.6640625" style="161" customWidth="1"/>
    <col min="10297" max="10496" width="8.88671875" style="161"/>
    <col min="10497" max="10497" width="2.44140625" style="161" customWidth="1"/>
    <col min="10498" max="10498" width="0.77734375" style="161" customWidth="1"/>
    <col min="10499" max="10552" width="2.6640625" style="161" customWidth="1"/>
    <col min="10553" max="10752" width="8.88671875" style="161"/>
    <col min="10753" max="10753" width="2.44140625" style="161" customWidth="1"/>
    <col min="10754" max="10754" width="0.77734375" style="161" customWidth="1"/>
    <col min="10755" max="10808" width="2.6640625" style="161" customWidth="1"/>
    <col min="10809" max="11008" width="8.88671875" style="161"/>
    <col min="11009" max="11009" width="2.44140625" style="161" customWidth="1"/>
    <col min="11010" max="11010" width="0.77734375" style="161" customWidth="1"/>
    <col min="11011" max="11064" width="2.6640625" style="161" customWidth="1"/>
    <col min="11065" max="11264" width="8.88671875" style="161"/>
    <col min="11265" max="11265" width="2.44140625" style="161" customWidth="1"/>
    <col min="11266" max="11266" width="0.77734375" style="161" customWidth="1"/>
    <col min="11267" max="11320" width="2.6640625" style="161" customWidth="1"/>
    <col min="11321" max="11520" width="8.88671875" style="161"/>
    <col min="11521" max="11521" width="2.44140625" style="161" customWidth="1"/>
    <col min="11522" max="11522" width="0.77734375" style="161" customWidth="1"/>
    <col min="11523" max="11576" width="2.6640625" style="161" customWidth="1"/>
    <col min="11577" max="11776" width="8.88671875" style="161"/>
    <col min="11777" max="11777" width="2.44140625" style="161" customWidth="1"/>
    <col min="11778" max="11778" width="0.77734375" style="161" customWidth="1"/>
    <col min="11779" max="11832" width="2.6640625" style="161" customWidth="1"/>
    <col min="11833" max="12032" width="8.88671875" style="161"/>
    <col min="12033" max="12033" width="2.44140625" style="161" customWidth="1"/>
    <col min="12034" max="12034" width="0.77734375" style="161" customWidth="1"/>
    <col min="12035" max="12088" width="2.6640625" style="161" customWidth="1"/>
    <col min="12089" max="12288" width="8.88671875" style="161"/>
    <col min="12289" max="12289" width="2.44140625" style="161" customWidth="1"/>
    <col min="12290" max="12290" width="0.77734375" style="161" customWidth="1"/>
    <col min="12291" max="12344" width="2.6640625" style="161" customWidth="1"/>
    <col min="12345" max="12544" width="8.88671875" style="161"/>
    <col min="12545" max="12545" width="2.44140625" style="161" customWidth="1"/>
    <col min="12546" max="12546" width="0.77734375" style="161" customWidth="1"/>
    <col min="12547" max="12600" width="2.6640625" style="161" customWidth="1"/>
    <col min="12601" max="12800" width="8.88671875" style="161"/>
    <col min="12801" max="12801" width="2.44140625" style="161" customWidth="1"/>
    <col min="12802" max="12802" width="0.77734375" style="161" customWidth="1"/>
    <col min="12803" max="12856" width="2.6640625" style="161" customWidth="1"/>
    <col min="12857" max="13056" width="8.88671875" style="161"/>
    <col min="13057" max="13057" width="2.44140625" style="161" customWidth="1"/>
    <col min="13058" max="13058" width="0.77734375" style="161" customWidth="1"/>
    <col min="13059" max="13112" width="2.6640625" style="161" customWidth="1"/>
    <col min="13113" max="13312" width="8.88671875" style="161"/>
    <col min="13313" max="13313" width="2.44140625" style="161" customWidth="1"/>
    <col min="13314" max="13314" width="0.77734375" style="161" customWidth="1"/>
    <col min="13315" max="13368" width="2.6640625" style="161" customWidth="1"/>
    <col min="13369" max="13568" width="8.88671875" style="161"/>
    <col min="13569" max="13569" width="2.44140625" style="161" customWidth="1"/>
    <col min="13570" max="13570" width="0.77734375" style="161" customWidth="1"/>
    <col min="13571" max="13624" width="2.6640625" style="161" customWidth="1"/>
    <col min="13625" max="13824" width="8.88671875" style="161"/>
    <col min="13825" max="13825" width="2.44140625" style="161" customWidth="1"/>
    <col min="13826" max="13826" width="0.77734375" style="161" customWidth="1"/>
    <col min="13827" max="13880" width="2.6640625" style="161" customWidth="1"/>
    <col min="13881" max="14080" width="8.88671875" style="161"/>
    <col min="14081" max="14081" width="2.44140625" style="161" customWidth="1"/>
    <col min="14082" max="14082" width="0.77734375" style="161" customWidth="1"/>
    <col min="14083" max="14136" width="2.6640625" style="161" customWidth="1"/>
    <col min="14137" max="14336" width="8.88671875" style="161"/>
    <col min="14337" max="14337" width="2.44140625" style="161" customWidth="1"/>
    <col min="14338" max="14338" width="0.77734375" style="161" customWidth="1"/>
    <col min="14339" max="14392" width="2.6640625" style="161" customWidth="1"/>
    <col min="14393" max="14592" width="8.88671875" style="161"/>
    <col min="14593" max="14593" width="2.44140625" style="161" customWidth="1"/>
    <col min="14594" max="14594" width="0.77734375" style="161" customWidth="1"/>
    <col min="14595" max="14648" width="2.6640625" style="161" customWidth="1"/>
    <col min="14649" max="14848" width="8.88671875" style="161"/>
    <col min="14849" max="14849" width="2.44140625" style="161" customWidth="1"/>
    <col min="14850" max="14850" width="0.77734375" style="161" customWidth="1"/>
    <col min="14851" max="14904" width="2.6640625" style="161" customWidth="1"/>
    <col min="14905" max="15104" width="8.88671875" style="161"/>
    <col min="15105" max="15105" width="2.44140625" style="161" customWidth="1"/>
    <col min="15106" max="15106" width="0.77734375" style="161" customWidth="1"/>
    <col min="15107" max="15160" width="2.6640625" style="161" customWidth="1"/>
    <col min="15161" max="15360" width="8.88671875" style="161"/>
    <col min="15361" max="15361" width="2.44140625" style="161" customWidth="1"/>
    <col min="15362" max="15362" width="0.77734375" style="161" customWidth="1"/>
    <col min="15363" max="15416" width="2.6640625" style="161" customWidth="1"/>
    <col min="15417" max="15616" width="8.88671875" style="161"/>
    <col min="15617" max="15617" width="2.44140625" style="161" customWidth="1"/>
    <col min="15618" max="15618" width="0.77734375" style="161" customWidth="1"/>
    <col min="15619" max="15672" width="2.6640625" style="161" customWidth="1"/>
    <col min="15673" max="15872" width="8.88671875" style="161"/>
    <col min="15873" max="15873" width="2.44140625" style="161" customWidth="1"/>
    <col min="15874" max="15874" width="0.77734375" style="161" customWidth="1"/>
    <col min="15875" max="15928" width="2.6640625" style="161" customWidth="1"/>
    <col min="15929" max="16128" width="8.88671875" style="161"/>
    <col min="16129" max="16129" width="2.44140625" style="161" customWidth="1"/>
    <col min="16130" max="16130" width="0.77734375" style="161" customWidth="1"/>
    <col min="16131" max="16184" width="2.6640625" style="161" customWidth="1"/>
    <col min="16185" max="16384" width="8.88671875" style="161"/>
  </cols>
  <sheetData>
    <row r="1" spans="1:36" ht="34.75" customHeight="1" x14ac:dyDescent="0.2"/>
    <row r="2" spans="1:36" ht="19.899999999999999" customHeight="1" x14ac:dyDescent="0.2">
      <c r="A2" s="363" t="s">
        <v>252</v>
      </c>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row>
    <row r="3" spans="1:36" ht="18.8" customHeight="1" x14ac:dyDescent="0.2">
      <c r="A3" s="354"/>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row>
    <row r="4" spans="1:36" ht="18.8" customHeight="1" x14ac:dyDescent="0.2"/>
    <row r="5" spans="1:36" ht="18.8" customHeight="1" x14ac:dyDescent="0.2">
      <c r="M5" s="252" t="s">
        <v>156</v>
      </c>
      <c r="N5" s="252"/>
      <c r="O5" s="252"/>
      <c r="P5" s="252"/>
      <c r="Q5" s="252"/>
      <c r="R5" s="252"/>
      <c r="S5" s="253"/>
      <c r="T5" s="365" t="s">
        <v>242</v>
      </c>
      <c r="U5" s="365"/>
      <c r="V5" s="365"/>
      <c r="W5" s="365"/>
      <c r="X5" s="365"/>
      <c r="Y5" s="365"/>
      <c r="Z5" s="365"/>
      <c r="AA5" s="365"/>
      <c r="AB5" s="365"/>
      <c r="AC5" s="365"/>
      <c r="AD5" s="365"/>
      <c r="AE5" s="365"/>
      <c r="AF5" s="365"/>
      <c r="AG5" s="365"/>
      <c r="AH5" s="365"/>
      <c r="AI5" s="365"/>
      <c r="AJ5" s="365"/>
    </row>
    <row r="6" spans="1:36" ht="18.8" customHeight="1" x14ac:dyDescent="0.2">
      <c r="M6" s="254" t="s">
        <v>144</v>
      </c>
      <c r="N6" s="254"/>
      <c r="O6" s="254"/>
      <c r="P6" s="254"/>
      <c r="Q6" s="254"/>
      <c r="R6" s="254"/>
      <c r="S6" s="255"/>
      <c r="T6" s="365" t="s">
        <v>243</v>
      </c>
      <c r="U6" s="365"/>
      <c r="V6" s="365"/>
      <c r="W6" s="365"/>
      <c r="X6" s="365"/>
      <c r="Y6" s="365"/>
      <c r="Z6" s="365"/>
      <c r="AA6" s="365"/>
      <c r="AB6" s="365"/>
      <c r="AC6" s="365"/>
      <c r="AD6" s="365"/>
      <c r="AE6" s="365"/>
      <c r="AF6" s="365"/>
      <c r="AG6" s="365"/>
      <c r="AH6" s="365"/>
      <c r="AI6" s="365"/>
      <c r="AJ6" s="365"/>
    </row>
    <row r="7" spans="1:36" ht="18.8" customHeight="1" x14ac:dyDescent="0.2">
      <c r="M7" s="254" t="s">
        <v>145</v>
      </c>
      <c r="N7" s="254"/>
      <c r="O7" s="254"/>
      <c r="P7" s="254"/>
      <c r="Q7" s="254"/>
      <c r="R7" s="254"/>
      <c r="S7" s="254"/>
      <c r="T7" s="365" t="s">
        <v>244</v>
      </c>
      <c r="U7" s="365"/>
      <c r="V7" s="365"/>
      <c r="W7" s="365"/>
      <c r="X7" s="365"/>
      <c r="Y7" s="365"/>
      <c r="Z7" s="365"/>
      <c r="AA7" s="365"/>
      <c r="AB7" s="365"/>
      <c r="AC7" s="365"/>
      <c r="AD7" s="365"/>
      <c r="AE7" s="365"/>
      <c r="AF7" s="365"/>
      <c r="AG7" s="365"/>
      <c r="AH7" s="365"/>
      <c r="AI7" s="365"/>
      <c r="AJ7" s="365"/>
    </row>
    <row r="8" spans="1:36" ht="18.8" customHeight="1" x14ac:dyDescent="0.2">
      <c r="M8" s="256" t="s">
        <v>146</v>
      </c>
      <c r="N8" s="256"/>
      <c r="O8" s="256"/>
      <c r="P8" s="256"/>
      <c r="Q8" s="256" t="s">
        <v>224</v>
      </c>
      <c r="R8" s="256"/>
      <c r="S8" s="256"/>
      <c r="T8" s="256"/>
      <c r="U8" s="256"/>
      <c r="V8" s="256"/>
      <c r="W8" s="256"/>
      <c r="X8" s="256"/>
      <c r="Y8" s="256"/>
      <c r="Z8" s="256"/>
      <c r="AA8" s="256"/>
      <c r="AB8" s="256"/>
      <c r="AC8" s="256"/>
      <c r="AD8" s="256"/>
      <c r="AE8" s="256"/>
      <c r="AF8" s="256"/>
      <c r="AG8" s="256"/>
      <c r="AH8" s="256"/>
      <c r="AI8" s="256"/>
      <c r="AJ8" s="256"/>
    </row>
    <row r="9" spans="1:36" ht="31.95" customHeight="1" x14ac:dyDescent="0.2">
      <c r="M9" s="252"/>
      <c r="N9" s="366" t="s">
        <v>245</v>
      </c>
      <c r="O9" s="366"/>
      <c r="P9" s="366"/>
      <c r="Q9" s="366"/>
      <c r="R9" s="366"/>
      <c r="S9" s="366"/>
      <c r="T9" s="366"/>
      <c r="U9" s="366"/>
      <c r="V9" s="366"/>
      <c r="W9" s="366"/>
      <c r="X9" s="366"/>
      <c r="Y9" s="366"/>
      <c r="Z9" s="366"/>
      <c r="AA9" s="366"/>
      <c r="AB9" s="366"/>
      <c r="AC9" s="366"/>
      <c r="AD9" s="366"/>
      <c r="AE9" s="366"/>
      <c r="AF9" s="366"/>
      <c r="AG9" s="366"/>
      <c r="AH9" s="366"/>
      <c r="AI9" s="366"/>
      <c r="AJ9" s="366"/>
    </row>
    <row r="10" spans="1:36" ht="18.8" customHeight="1" x14ac:dyDescent="0.2">
      <c r="M10" s="252" t="s">
        <v>217</v>
      </c>
      <c r="N10" s="252"/>
      <c r="O10" s="365" t="s">
        <v>246</v>
      </c>
      <c r="P10" s="365"/>
      <c r="Q10" s="365"/>
      <c r="R10" s="365"/>
      <c r="S10" s="365"/>
      <c r="T10" s="365"/>
      <c r="U10" s="365"/>
      <c r="V10" s="365"/>
      <c r="W10" s="365"/>
      <c r="X10" s="365"/>
      <c r="Y10" s="254" t="s">
        <v>225</v>
      </c>
      <c r="Z10" s="254"/>
      <c r="AA10" s="254"/>
      <c r="AB10" s="365" t="s">
        <v>247</v>
      </c>
      <c r="AC10" s="365"/>
      <c r="AD10" s="365"/>
      <c r="AE10" s="365"/>
      <c r="AF10" s="365"/>
      <c r="AG10" s="365"/>
      <c r="AH10" s="365"/>
      <c r="AI10" s="365"/>
      <c r="AJ10" s="365"/>
    </row>
    <row r="11" spans="1:36" ht="18.8" customHeight="1" x14ac:dyDescent="0.2">
      <c r="M11" s="254" t="s">
        <v>218</v>
      </c>
      <c r="N11" s="254"/>
      <c r="O11" s="254"/>
      <c r="P11" s="254"/>
      <c r="Q11" s="367" t="s">
        <v>226</v>
      </c>
      <c r="R11" s="367"/>
      <c r="S11" s="367"/>
      <c r="T11" s="367"/>
      <c r="U11" s="367"/>
      <c r="V11" s="367"/>
      <c r="W11" s="367"/>
      <c r="X11" s="367"/>
      <c r="Y11" s="367"/>
      <c r="Z11" s="367"/>
      <c r="AA11" s="367"/>
      <c r="AB11" s="367"/>
      <c r="AC11" s="367"/>
      <c r="AD11" s="367"/>
      <c r="AE11" s="367"/>
      <c r="AF11" s="367"/>
      <c r="AG11" s="367"/>
      <c r="AH11" s="367"/>
      <c r="AI11" s="367"/>
      <c r="AJ11" s="367"/>
    </row>
    <row r="12" spans="1:36" ht="18.8" customHeight="1" x14ac:dyDescent="0.2"/>
    <row r="13" spans="1:36" ht="25.05" customHeight="1" x14ac:dyDescent="0.2">
      <c r="A13" s="267" t="s">
        <v>236</v>
      </c>
      <c r="B13" s="268"/>
      <c r="C13" s="268"/>
      <c r="D13" s="268"/>
      <c r="E13" s="268"/>
      <c r="F13" s="268"/>
      <c r="G13" s="269"/>
      <c r="H13" s="270"/>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2"/>
    </row>
    <row r="14" spans="1:36" ht="25.05" customHeight="1" x14ac:dyDescent="0.2">
      <c r="A14" s="267" t="s">
        <v>237</v>
      </c>
      <c r="B14" s="268"/>
      <c r="C14" s="268"/>
      <c r="D14" s="268"/>
      <c r="E14" s="268"/>
      <c r="F14" s="268"/>
      <c r="G14" s="269"/>
      <c r="H14" s="270" t="s">
        <v>253</v>
      </c>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2"/>
    </row>
    <row r="15" spans="1:36" ht="25.05" customHeight="1" x14ac:dyDescent="0.2">
      <c r="A15" s="273" t="s">
        <v>240</v>
      </c>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5"/>
    </row>
    <row r="16" spans="1:36" ht="30.05" customHeight="1" x14ac:dyDescent="0.2">
      <c r="A16" s="276"/>
      <c r="B16" s="277"/>
      <c r="C16" s="277"/>
      <c r="D16" s="277"/>
      <c r="E16" s="277"/>
      <c r="F16" s="277"/>
      <c r="G16" s="277"/>
      <c r="H16" s="277"/>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8"/>
    </row>
    <row r="17" spans="1:36" ht="30.05" customHeight="1" x14ac:dyDescent="0.2">
      <c r="A17" s="279"/>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1"/>
    </row>
    <row r="18" spans="1:36" ht="30.05" customHeight="1" x14ac:dyDescent="0.2">
      <c r="A18" s="279"/>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1"/>
    </row>
    <row r="19" spans="1:36" ht="30.05" customHeight="1" x14ac:dyDescent="0.2">
      <c r="A19" s="279"/>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1"/>
    </row>
    <row r="20" spans="1:36" ht="30.05" customHeight="1" x14ac:dyDescent="0.2">
      <c r="A20" s="279"/>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1"/>
    </row>
    <row r="21" spans="1:36" ht="30.05" customHeight="1" x14ac:dyDescent="0.2">
      <c r="A21" s="279"/>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1"/>
    </row>
    <row r="22" spans="1:36" ht="30.05" customHeight="1" x14ac:dyDescent="0.2">
      <c r="A22" s="279"/>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1"/>
    </row>
    <row r="23" spans="1:36" ht="30.05" customHeight="1" x14ac:dyDescent="0.2">
      <c r="A23" s="279"/>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1"/>
    </row>
    <row r="24" spans="1:36" ht="30.05" customHeight="1" x14ac:dyDescent="0.2">
      <c r="A24" s="282"/>
      <c r="B24" s="283"/>
      <c r="C24" s="283"/>
      <c r="D24" s="283"/>
      <c r="E24" s="283"/>
      <c r="F24" s="283"/>
      <c r="G24" s="283"/>
      <c r="H24" s="283"/>
      <c r="I24" s="283"/>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3"/>
      <c r="AI24" s="283"/>
      <c r="AJ24" s="284"/>
    </row>
    <row r="25" spans="1:36" ht="25.05" customHeight="1" x14ac:dyDescent="0.2">
      <c r="A25" s="267" t="s">
        <v>241</v>
      </c>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9"/>
    </row>
    <row r="26" spans="1:36" ht="30.05" customHeight="1" x14ac:dyDescent="0.2">
      <c r="A26" s="285"/>
      <c r="B26" s="286"/>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7"/>
    </row>
    <row r="27" spans="1:36" ht="30.05" customHeight="1" x14ac:dyDescent="0.2">
      <c r="A27" s="288"/>
      <c r="B27" s="289"/>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90"/>
    </row>
    <row r="28" spans="1:36" ht="30.05" customHeight="1" x14ac:dyDescent="0.2">
      <c r="A28" s="288"/>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90"/>
    </row>
    <row r="29" spans="1:36" ht="30.05" customHeight="1" x14ac:dyDescent="0.2">
      <c r="A29" s="288"/>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90"/>
    </row>
    <row r="30" spans="1:36" ht="30.05" customHeight="1" x14ac:dyDescent="0.2">
      <c r="A30" s="288"/>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row>
    <row r="31" spans="1:36" ht="30.05" customHeight="1" x14ac:dyDescent="0.2">
      <c r="A31" s="288"/>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90"/>
    </row>
    <row r="32" spans="1:36" ht="30.05" customHeight="1" x14ac:dyDescent="0.2">
      <c r="A32" s="291"/>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3"/>
    </row>
    <row r="33" spans="1:36" ht="25.05" customHeight="1" x14ac:dyDescent="0.2">
      <c r="A33" s="267" t="s">
        <v>238</v>
      </c>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9"/>
    </row>
    <row r="34" spans="1:36" ht="30.05" customHeight="1" x14ac:dyDescent="0.2">
      <c r="A34" s="285"/>
      <c r="B34" s="286"/>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7"/>
    </row>
    <row r="35" spans="1:36" ht="30.05" customHeight="1" x14ac:dyDescent="0.2">
      <c r="A35" s="288"/>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90"/>
    </row>
    <row r="36" spans="1:36" ht="30.05" customHeight="1" x14ac:dyDescent="0.2">
      <c r="A36" s="288"/>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90"/>
    </row>
    <row r="37" spans="1:36" ht="30.05" customHeight="1" x14ac:dyDescent="0.2">
      <c r="A37" s="288"/>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90"/>
    </row>
    <row r="38" spans="1:36" ht="30.05" customHeight="1" x14ac:dyDescent="0.2">
      <c r="A38" s="288"/>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90"/>
    </row>
    <row r="39" spans="1:36" ht="30.05" customHeight="1" x14ac:dyDescent="0.2">
      <c r="A39" s="288"/>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90"/>
    </row>
    <row r="40" spans="1:36" ht="30.05" customHeight="1" x14ac:dyDescent="0.2">
      <c r="A40" s="288"/>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90"/>
    </row>
    <row r="41" spans="1:36" ht="30.05" customHeight="1" x14ac:dyDescent="0.2">
      <c r="A41" s="288"/>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90"/>
    </row>
    <row r="42" spans="1:36" ht="30.05" customHeight="1" x14ac:dyDescent="0.2">
      <c r="A42" s="288"/>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90"/>
    </row>
    <row r="43" spans="1:36" ht="30.05" customHeight="1" x14ac:dyDescent="0.2">
      <c r="A43" s="288"/>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90"/>
    </row>
    <row r="44" spans="1:36" ht="30.05" customHeight="1" x14ac:dyDescent="0.2">
      <c r="A44" s="288"/>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90"/>
    </row>
    <row r="45" spans="1:36" ht="30.05" customHeight="1" x14ac:dyDescent="0.2">
      <c r="A45" s="288"/>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90"/>
    </row>
    <row r="46" spans="1:36" ht="30.05" customHeight="1" x14ac:dyDescent="0.2">
      <c r="A46" s="288"/>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90"/>
    </row>
    <row r="47" spans="1:36" ht="30.05" customHeight="1" x14ac:dyDescent="0.2">
      <c r="A47" s="257" t="s">
        <v>227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9"/>
    </row>
    <row r="48" spans="1:36" ht="30.05" customHeight="1" x14ac:dyDescent="0.2">
      <c r="A48" s="257"/>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9"/>
    </row>
    <row r="49" spans="1:36" ht="30.05" customHeight="1" x14ac:dyDescent="0.2">
      <c r="A49" s="257"/>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9"/>
    </row>
    <row r="50" spans="1:36" ht="30.05" customHeight="1" x14ac:dyDescent="0.2">
      <c r="A50" s="288"/>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90"/>
    </row>
    <row r="51" spans="1:36" ht="30.05" customHeight="1" x14ac:dyDescent="0.2">
      <c r="A51" s="288"/>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90"/>
    </row>
    <row r="52" spans="1:36" ht="30.05" customHeight="1" x14ac:dyDescent="0.2">
      <c r="A52" s="288"/>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90"/>
    </row>
    <row r="53" spans="1:36" ht="30.05" customHeight="1" x14ac:dyDescent="0.2">
      <c r="A53" s="291"/>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3"/>
    </row>
    <row r="54" spans="1:36" ht="30.05" customHeight="1" x14ac:dyDescent="0.2">
      <c r="A54" s="294" t="s">
        <v>248</v>
      </c>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6"/>
    </row>
    <row r="55" spans="1:36" ht="30.05" customHeight="1" x14ac:dyDescent="0.2">
      <c r="A55" s="288"/>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90"/>
    </row>
    <row r="56" spans="1:36" ht="30.05" customHeight="1" x14ac:dyDescent="0.2">
      <c r="A56" s="288"/>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90"/>
    </row>
    <row r="57" spans="1:36" ht="30.05" customHeight="1" x14ac:dyDescent="0.2">
      <c r="A57" s="288"/>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90"/>
    </row>
    <row r="58" spans="1:36" ht="30.05" customHeight="1" x14ac:dyDescent="0.2">
      <c r="A58" s="288"/>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90"/>
    </row>
    <row r="59" spans="1:36" ht="30.05" customHeight="1" x14ac:dyDescent="0.2">
      <c r="A59" s="291"/>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3"/>
    </row>
    <row r="60" spans="1:36" ht="25.05" customHeight="1" x14ac:dyDescent="0.2">
      <c r="A60" s="267" t="s">
        <v>228</v>
      </c>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9"/>
    </row>
    <row r="61" spans="1:36" ht="40.1" customHeight="1" x14ac:dyDescent="0.2">
      <c r="A61" s="285"/>
      <c r="B61" s="286"/>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7"/>
    </row>
    <row r="62" spans="1:36" ht="40.1" customHeight="1" x14ac:dyDescent="0.2">
      <c r="A62" s="288"/>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90"/>
    </row>
    <row r="63" spans="1:36" ht="40.1" customHeight="1" x14ac:dyDescent="0.2">
      <c r="A63" s="288"/>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90"/>
    </row>
    <row r="64" spans="1:36" ht="40.1" customHeight="1" x14ac:dyDescent="0.2">
      <c r="A64" s="288"/>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90"/>
    </row>
    <row r="65" spans="1:36" ht="19.899999999999999" customHeight="1" x14ac:dyDescent="0.2">
      <c r="A65" s="288" t="s">
        <v>219</v>
      </c>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90"/>
    </row>
    <row r="66" spans="1:36" ht="40.1" customHeight="1" x14ac:dyDescent="0.2">
      <c r="A66" s="288"/>
      <c r="B66" s="289"/>
      <c r="C66" s="289"/>
      <c r="D66" s="289"/>
      <c r="E66" s="289"/>
      <c r="F66" s="289"/>
      <c r="G66" s="289"/>
      <c r="H66" s="289"/>
      <c r="I66" s="289"/>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90"/>
    </row>
    <row r="67" spans="1:36" ht="40.1" customHeight="1" x14ac:dyDescent="0.2">
      <c r="A67" s="288"/>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c r="AA67" s="289"/>
      <c r="AB67" s="289"/>
      <c r="AC67" s="289"/>
      <c r="AD67" s="289"/>
      <c r="AE67" s="289"/>
      <c r="AF67" s="289"/>
      <c r="AG67" s="289"/>
      <c r="AH67" s="289"/>
      <c r="AI67" s="289"/>
      <c r="AJ67" s="290"/>
    </row>
    <row r="68" spans="1:36" ht="40.1" customHeight="1" x14ac:dyDescent="0.2">
      <c r="A68" s="288"/>
      <c r="B68" s="289"/>
      <c r="C68" s="289"/>
      <c r="D68" s="289"/>
      <c r="E68" s="289"/>
      <c r="F68" s="289"/>
      <c r="G68" s="289"/>
      <c r="H68" s="289"/>
      <c r="I68" s="289"/>
      <c r="J68" s="289"/>
      <c r="K68" s="289"/>
      <c r="L68" s="289"/>
      <c r="M68" s="289"/>
      <c r="N68" s="289"/>
      <c r="O68" s="289"/>
      <c r="P68" s="289"/>
      <c r="Q68" s="289"/>
      <c r="R68" s="289"/>
      <c r="S68" s="289"/>
      <c r="T68" s="289"/>
      <c r="U68" s="289"/>
      <c r="V68" s="289"/>
      <c r="W68" s="289"/>
      <c r="X68" s="289"/>
      <c r="Y68" s="289"/>
      <c r="Z68" s="289"/>
      <c r="AA68" s="289"/>
      <c r="AB68" s="289"/>
      <c r="AC68" s="289"/>
      <c r="AD68" s="289"/>
      <c r="AE68" s="289"/>
      <c r="AF68" s="289"/>
      <c r="AG68" s="289"/>
      <c r="AH68" s="289"/>
      <c r="AI68" s="289"/>
      <c r="AJ68" s="290"/>
    </row>
    <row r="69" spans="1:36" x14ac:dyDescent="0.2">
      <c r="A69" s="291"/>
      <c r="B69" s="292"/>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292"/>
      <c r="AI69" s="292"/>
      <c r="AJ69" s="293"/>
    </row>
    <row r="70" spans="1:36" ht="25.05" customHeight="1" x14ac:dyDescent="0.2">
      <c r="A70" s="297" t="s">
        <v>239</v>
      </c>
      <c r="B70" s="298"/>
      <c r="C70" s="298"/>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299"/>
    </row>
    <row r="71" spans="1:36" x14ac:dyDescent="0.2">
      <c r="A71" s="300" t="s">
        <v>157</v>
      </c>
      <c r="B71" s="301"/>
      <c r="C71" s="301"/>
      <c r="D71" s="301"/>
      <c r="E71" s="301"/>
      <c r="F71" s="301"/>
      <c r="G71" s="301"/>
      <c r="H71" s="301"/>
      <c r="I71" s="301"/>
      <c r="J71" s="301"/>
      <c r="K71" s="301"/>
      <c r="L71" s="301"/>
      <c r="M71" s="302"/>
      <c r="N71" s="306" t="s">
        <v>158</v>
      </c>
      <c r="O71" s="307"/>
      <c r="P71" s="307"/>
      <c r="Q71" s="307"/>
      <c r="R71" s="308"/>
      <c r="S71" s="309"/>
      <c r="T71" s="309"/>
      <c r="U71" s="309"/>
      <c r="V71" s="309"/>
      <c r="W71" s="309"/>
      <c r="X71" s="309"/>
      <c r="Y71" s="309"/>
      <c r="Z71" s="309"/>
      <c r="AA71" s="309"/>
      <c r="AB71" s="309"/>
      <c r="AC71" s="309"/>
      <c r="AD71" s="309"/>
      <c r="AE71" s="309"/>
      <c r="AF71" s="309"/>
      <c r="AG71" s="309"/>
      <c r="AH71" s="309"/>
      <c r="AI71" s="309"/>
      <c r="AJ71" s="310"/>
    </row>
    <row r="72" spans="1:36" x14ac:dyDescent="0.2">
      <c r="A72" s="303"/>
      <c r="B72" s="304"/>
      <c r="C72" s="304"/>
      <c r="D72" s="304"/>
      <c r="E72" s="304"/>
      <c r="F72" s="304"/>
      <c r="G72" s="304"/>
      <c r="H72" s="304"/>
      <c r="I72" s="304"/>
      <c r="J72" s="304"/>
      <c r="K72" s="304"/>
      <c r="L72" s="304"/>
      <c r="M72" s="305"/>
      <c r="N72" s="306" t="s">
        <v>159</v>
      </c>
      <c r="O72" s="307"/>
      <c r="P72" s="307"/>
      <c r="Q72" s="307"/>
      <c r="R72" s="308"/>
      <c r="S72" s="309"/>
      <c r="T72" s="309"/>
      <c r="U72" s="309"/>
      <c r="V72" s="309"/>
      <c r="W72" s="309"/>
      <c r="X72" s="309"/>
      <c r="Y72" s="309"/>
      <c r="Z72" s="309"/>
      <c r="AA72" s="309"/>
      <c r="AB72" s="309"/>
      <c r="AC72" s="309"/>
      <c r="AD72" s="309"/>
      <c r="AE72" s="309"/>
      <c r="AF72" s="309"/>
      <c r="AG72" s="309"/>
      <c r="AH72" s="309"/>
      <c r="AI72" s="309"/>
      <c r="AJ72" s="310"/>
    </row>
    <row r="73" spans="1:36" s="263" customFormat="1" x14ac:dyDescent="0.2">
      <c r="A73" s="260" t="s">
        <v>229</v>
      </c>
      <c r="B73" s="261"/>
      <c r="C73" s="261"/>
      <c r="D73" s="261"/>
      <c r="E73" s="261"/>
      <c r="F73" s="261"/>
      <c r="G73" s="261"/>
      <c r="H73" s="261"/>
      <c r="I73" s="261"/>
      <c r="J73" s="261"/>
      <c r="K73" s="261"/>
      <c r="L73" s="261"/>
      <c r="M73" s="261"/>
      <c r="N73" s="261"/>
      <c r="O73" s="261"/>
      <c r="P73" s="261"/>
      <c r="Q73" s="261"/>
      <c r="R73" s="261"/>
      <c r="S73" s="261"/>
      <c r="T73" s="261"/>
      <c r="U73" s="261"/>
      <c r="V73" s="261"/>
      <c r="W73" s="261"/>
      <c r="X73" s="261"/>
      <c r="Y73" s="261"/>
      <c r="Z73" s="261"/>
      <c r="AA73" s="261"/>
      <c r="AB73" s="261"/>
      <c r="AC73" s="261"/>
      <c r="AD73" s="261"/>
      <c r="AE73" s="261"/>
      <c r="AF73" s="261"/>
      <c r="AG73" s="261"/>
      <c r="AH73" s="261"/>
      <c r="AI73" s="261"/>
      <c r="AJ73" s="262"/>
    </row>
    <row r="74" spans="1:36" x14ac:dyDescent="0.2">
      <c r="A74" s="288"/>
      <c r="B74" s="289"/>
      <c r="C74" s="289"/>
      <c r="D74" s="289"/>
      <c r="E74" s="289"/>
      <c r="F74" s="289"/>
      <c r="G74" s="289"/>
      <c r="H74" s="289"/>
      <c r="I74" s="289"/>
      <c r="J74" s="289"/>
      <c r="K74" s="289"/>
      <c r="L74" s="289"/>
      <c r="M74" s="289"/>
      <c r="N74" s="289"/>
      <c r="O74" s="289"/>
      <c r="P74" s="289"/>
      <c r="Q74" s="289"/>
      <c r="R74" s="289"/>
      <c r="S74" s="289"/>
      <c r="T74" s="289"/>
      <c r="U74" s="289"/>
      <c r="V74" s="289"/>
      <c r="W74" s="289"/>
      <c r="X74" s="289"/>
      <c r="Y74" s="289"/>
      <c r="Z74" s="289"/>
      <c r="AA74" s="289"/>
      <c r="AB74" s="289"/>
      <c r="AC74" s="289"/>
      <c r="AD74" s="289"/>
      <c r="AE74" s="289"/>
      <c r="AF74" s="289"/>
      <c r="AG74" s="289"/>
      <c r="AH74" s="289"/>
      <c r="AI74" s="289"/>
      <c r="AJ74" s="290"/>
    </row>
    <row r="75" spans="1:36" x14ac:dyDescent="0.2">
      <c r="A75" s="288"/>
      <c r="B75" s="289"/>
      <c r="C75" s="289"/>
      <c r="D75" s="289"/>
      <c r="E75" s="289"/>
      <c r="F75" s="289"/>
      <c r="G75" s="289"/>
      <c r="H75" s="289"/>
      <c r="I75" s="289"/>
      <c r="J75" s="289"/>
      <c r="K75" s="289"/>
      <c r="L75" s="289"/>
      <c r="M75" s="289"/>
      <c r="N75" s="289"/>
      <c r="O75" s="289"/>
      <c r="P75" s="289"/>
      <c r="Q75" s="289"/>
      <c r="R75" s="289"/>
      <c r="S75" s="289"/>
      <c r="T75" s="289"/>
      <c r="U75" s="289"/>
      <c r="V75" s="289"/>
      <c r="W75" s="289"/>
      <c r="X75" s="289"/>
      <c r="Y75" s="289"/>
      <c r="Z75" s="289"/>
      <c r="AA75" s="289"/>
      <c r="AB75" s="289"/>
      <c r="AC75" s="289"/>
      <c r="AD75" s="289"/>
      <c r="AE75" s="289"/>
      <c r="AF75" s="289"/>
      <c r="AG75" s="289"/>
      <c r="AH75" s="289"/>
      <c r="AI75" s="289"/>
      <c r="AJ75" s="290"/>
    </row>
    <row r="76" spans="1:36" x14ac:dyDescent="0.2">
      <c r="A76" s="288"/>
      <c r="B76" s="289"/>
      <c r="C76" s="289"/>
      <c r="D76" s="289"/>
      <c r="E76" s="289"/>
      <c r="F76" s="289"/>
      <c r="G76" s="289"/>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90"/>
    </row>
    <row r="77" spans="1:36" s="263" customFormat="1" x14ac:dyDescent="0.2">
      <c r="A77" s="264" t="s">
        <v>230</v>
      </c>
      <c r="B77" s="265"/>
      <c r="C77" s="265"/>
      <c r="D77" s="265"/>
      <c r="E77" s="265"/>
      <c r="F77" s="265"/>
      <c r="G77" s="265"/>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6"/>
    </row>
    <row r="78" spans="1:36" x14ac:dyDescent="0.2">
      <c r="A78" s="288"/>
      <c r="B78" s="289"/>
      <c r="C78" s="289"/>
      <c r="D78" s="289"/>
      <c r="E78" s="289"/>
      <c r="F78" s="289"/>
      <c r="G78" s="289"/>
      <c r="H78" s="289"/>
      <c r="I78" s="289"/>
      <c r="J78" s="289"/>
      <c r="K78" s="289"/>
      <c r="L78" s="289"/>
      <c r="M78" s="289"/>
      <c r="N78" s="289"/>
      <c r="O78" s="289"/>
      <c r="P78" s="289"/>
      <c r="Q78" s="289"/>
      <c r="R78" s="289"/>
      <c r="S78" s="289"/>
      <c r="T78" s="289"/>
      <c r="U78" s="289"/>
      <c r="V78" s="289"/>
      <c r="W78" s="289"/>
      <c r="X78" s="289"/>
      <c r="Y78" s="289"/>
      <c r="Z78" s="289"/>
      <c r="AA78" s="289"/>
      <c r="AB78" s="289"/>
      <c r="AC78" s="289"/>
      <c r="AD78" s="289"/>
      <c r="AE78" s="289"/>
      <c r="AF78" s="289"/>
      <c r="AG78" s="289"/>
      <c r="AH78" s="289"/>
      <c r="AI78" s="289"/>
      <c r="AJ78" s="290"/>
    </row>
    <row r="79" spans="1:36" x14ac:dyDescent="0.2">
      <c r="A79" s="288"/>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90"/>
    </row>
    <row r="80" spans="1:36" x14ac:dyDescent="0.2">
      <c r="A80" s="288"/>
      <c r="B80" s="289"/>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c r="AA80" s="289"/>
      <c r="AB80" s="289"/>
      <c r="AC80" s="289"/>
      <c r="AD80" s="289"/>
      <c r="AE80" s="289"/>
      <c r="AF80" s="289"/>
      <c r="AG80" s="289"/>
      <c r="AH80" s="289"/>
      <c r="AI80" s="289"/>
      <c r="AJ80" s="290"/>
    </row>
    <row r="81" spans="1:36" s="263" customFormat="1" x14ac:dyDescent="0.2">
      <c r="A81" s="264" t="s">
        <v>160</v>
      </c>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6"/>
    </row>
    <row r="82" spans="1:36" x14ac:dyDescent="0.2">
      <c r="A82" s="288"/>
      <c r="B82" s="289"/>
      <c r="C82" s="289"/>
      <c r="D82" s="289"/>
      <c r="E82" s="289"/>
      <c r="F82" s="289"/>
      <c r="G82" s="289"/>
      <c r="H82" s="289"/>
      <c r="I82" s="289"/>
      <c r="J82" s="289"/>
      <c r="K82" s="289"/>
      <c r="L82" s="289"/>
      <c r="M82" s="289"/>
      <c r="N82" s="289"/>
      <c r="O82" s="289"/>
      <c r="P82" s="289"/>
      <c r="Q82" s="289"/>
      <c r="R82" s="289"/>
      <c r="S82" s="289"/>
      <c r="T82" s="289"/>
      <c r="U82" s="289"/>
      <c r="V82" s="289"/>
      <c r="W82" s="289"/>
      <c r="X82" s="289"/>
      <c r="Y82" s="289"/>
      <c r="Z82" s="289"/>
      <c r="AA82" s="289"/>
      <c r="AB82" s="289"/>
      <c r="AC82" s="289"/>
      <c r="AD82" s="289"/>
      <c r="AE82" s="289"/>
      <c r="AF82" s="289"/>
      <c r="AG82" s="289"/>
      <c r="AH82" s="289"/>
      <c r="AI82" s="289"/>
      <c r="AJ82" s="290"/>
    </row>
    <row r="83" spans="1:36" x14ac:dyDescent="0.2">
      <c r="A83" s="288"/>
      <c r="B83" s="289"/>
      <c r="C83" s="289"/>
      <c r="D83" s="289"/>
      <c r="E83" s="289"/>
      <c r="F83" s="289"/>
      <c r="G83" s="289"/>
      <c r="H83" s="289"/>
      <c r="I83" s="289"/>
      <c r="J83" s="289"/>
      <c r="K83" s="289"/>
      <c r="L83" s="289"/>
      <c r="M83" s="289"/>
      <c r="N83" s="289"/>
      <c r="O83" s="289"/>
      <c r="P83" s="289"/>
      <c r="Q83" s="289"/>
      <c r="R83" s="289"/>
      <c r="S83" s="289"/>
      <c r="T83" s="289"/>
      <c r="U83" s="289"/>
      <c r="V83" s="289"/>
      <c r="W83" s="289"/>
      <c r="X83" s="289"/>
      <c r="Y83" s="289"/>
      <c r="Z83" s="289"/>
      <c r="AA83" s="289"/>
      <c r="AB83" s="289"/>
      <c r="AC83" s="289"/>
      <c r="AD83" s="289"/>
      <c r="AE83" s="289"/>
      <c r="AF83" s="289"/>
      <c r="AG83" s="289"/>
      <c r="AH83" s="289"/>
      <c r="AI83" s="289"/>
      <c r="AJ83" s="290"/>
    </row>
    <row r="84" spans="1:36" x14ac:dyDescent="0.2">
      <c r="A84" s="291"/>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3"/>
    </row>
    <row r="85" spans="1:36" ht="25.05" customHeight="1" x14ac:dyDescent="0.2">
      <c r="A85" s="368" t="s">
        <v>231</v>
      </c>
      <c r="B85" s="369"/>
      <c r="C85" s="369"/>
      <c r="D85" s="369"/>
      <c r="E85" s="369"/>
      <c r="F85" s="369"/>
      <c r="G85" s="369"/>
      <c r="H85" s="369"/>
      <c r="I85" s="369"/>
      <c r="J85" s="369"/>
      <c r="K85" s="369"/>
      <c r="L85" s="369"/>
      <c r="M85" s="369"/>
      <c r="N85" s="369"/>
      <c r="O85" s="369"/>
      <c r="P85" s="369"/>
      <c r="Q85" s="369"/>
      <c r="R85" s="369"/>
      <c r="S85" s="369"/>
      <c r="T85" s="369"/>
      <c r="U85" s="369"/>
      <c r="V85" s="369"/>
      <c r="W85" s="369"/>
      <c r="X85" s="369"/>
      <c r="Y85" s="369"/>
      <c r="Z85" s="369"/>
      <c r="AA85" s="369"/>
      <c r="AB85" s="369"/>
      <c r="AC85" s="369"/>
      <c r="AD85" s="369"/>
      <c r="AE85" s="369"/>
      <c r="AF85" s="369"/>
      <c r="AG85" s="369"/>
      <c r="AH85" s="369"/>
      <c r="AI85" s="369"/>
      <c r="AJ85" s="370"/>
    </row>
    <row r="86" spans="1:36" ht="25.05" customHeight="1" x14ac:dyDescent="0.2">
      <c r="A86" s="371" t="s">
        <v>249</v>
      </c>
      <c r="B86" s="372"/>
      <c r="C86" s="372"/>
      <c r="D86" s="373"/>
      <c r="E86" s="374" t="s">
        <v>232</v>
      </c>
      <c r="F86" s="374"/>
      <c r="G86" s="374"/>
      <c r="H86" s="374"/>
      <c r="I86" s="374"/>
      <c r="J86" s="374"/>
      <c r="K86" s="374"/>
      <c r="L86" s="375"/>
      <c r="M86" s="376" t="s">
        <v>233</v>
      </c>
      <c r="N86" s="374"/>
      <c r="O86" s="374"/>
      <c r="P86" s="374"/>
      <c r="Q86" s="374"/>
      <c r="R86" s="374"/>
      <c r="S86" s="374"/>
      <c r="T86" s="374"/>
      <c r="U86" s="374"/>
      <c r="V86" s="374"/>
      <c r="W86" s="374"/>
      <c r="X86" s="374"/>
      <c r="Y86" s="374"/>
      <c r="Z86" s="374"/>
      <c r="AA86" s="374"/>
      <c r="AB86" s="374"/>
      <c r="AC86" s="374"/>
      <c r="AD86" s="374"/>
      <c r="AE86" s="374"/>
      <c r="AF86" s="374"/>
      <c r="AG86" s="375"/>
      <c r="AH86" s="371" t="s">
        <v>161</v>
      </c>
      <c r="AI86" s="377"/>
      <c r="AJ86" s="378"/>
    </row>
    <row r="87" spans="1:36" ht="22.1" customHeight="1" x14ac:dyDescent="0.2">
      <c r="A87" s="311" t="s">
        <v>250</v>
      </c>
      <c r="B87" s="312"/>
      <c r="C87" s="312"/>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3"/>
    </row>
    <row r="88" spans="1:36" x14ac:dyDescent="0.2">
      <c r="A88" s="314" t="s">
        <v>203</v>
      </c>
      <c r="B88" s="315"/>
      <c r="C88" s="315"/>
      <c r="D88" s="315"/>
      <c r="E88" s="285" t="s">
        <v>220</v>
      </c>
      <c r="F88" s="286"/>
      <c r="G88" s="286"/>
      <c r="H88" s="286"/>
      <c r="I88" s="286"/>
      <c r="J88" s="286"/>
      <c r="K88" s="286"/>
      <c r="L88" s="287"/>
      <c r="M88" s="285" t="s">
        <v>222</v>
      </c>
      <c r="N88" s="318"/>
      <c r="O88" s="318"/>
      <c r="P88" s="318"/>
      <c r="Q88" s="318"/>
      <c r="R88" s="318"/>
      <c r="S88" s="318"/>
      <c r="T88" s="318"/>
      <c r="U88" s="318"/>
      <c r="V88" s="318"/>
      <c r="W88" s="318"/>
      <c r="X88" s="318"/>
      <c r="Y88" s="318"/>
      <c r="Z88" s="318"/>
      <c r="AA88" s="318"/>
      <c r="AB88" s="318"/>
      <c r="AC88" s="318"/>
      <c r="AD88" s="318"/>
      <c r="AE88" s="318"/>
      <c r="AF88" s="318"/>
      <c r="AG88" s="319"/>
      <c r="AH88" s="323">
        <v>1</v>
      </c>
      <c r="AI88" s="323"/>
      <c r="AJ88" s="324"/>
    </row>
    <row r="89" spans="1:36" x14ac:dyDescent="0.2">
      <c r="A89" s="316"/>
      <c r="B89" s="317"/>
      <c r="C89" s="317"/>
      <c r="D89" s="317"/>
      <c r="E89" s="288"/>
      <c r="F89" s="289"/>
      <c r="G89" s="289"/>
      <c r="H89" s="289"/>
      <c r="I89" s="289"/>
      <c r="J89" s="289"/>
      <c r="K89" s="289"/>
      <c r="L89" s="290"/>
      <c r="M89" s="320"/>
      <c r="N89" s="321"/>
      <c r="O89" s="321"/>
      <c r="P89" s="321"/>
      <c r="Q89" s="321"/>
      <c r="R89" s="321"/>
      <c r="S89" s="321"/>
      <c r="T89" s="321"/>
      <c r="U89" s="321"/>
      <c r="V89" s="321"/>
      <c r="W89" s="321"/>
      <c r="X89" s="321"/>
      <c r="Y89" s="321"/>
      <c r="Z89" s="321"/>
      <c r="AA89" s="321"/>
      <c r="AB89" s="321"/>
      <c r="AC89" s="321"/>
      <c r="AD89" s="321"/>
      <c r="AE89" s="321"/>
      <c r="AF89" s="321"/>
      <c r="AG89" s="322"/>
      <c r="AH89" s="325"/>
      <c r="AI89" s="325"/>
      <c r="AJ89" s="326"/>
    </row>
    <row r="90" spans="1:36" x14ac:dyDescent="0.2">
      <c r="A90" s="316"/>
      <c r="B90" s="317"/>
      <c r="C90" s="317"/>
      <c r="D90" s="317"/>
      <c r="E90" s="288"/>
      <c r="F90" s="289"/>
      <c r="G90" s="289"/>
      <c r="H90" s="289"/>
      <c r="I90" s="289"/>
      <c r="J90" s="289"/>
      <c r="K90" s="289"/>
      <c r="L90" s="290"/>
      <c r="M90" s="320"/>
      <c r="N90" s="321"/>
      <c r="O90" s="321"/>
      <c r="P90" s="321"/>
      <c r="Q90" s="321"/>
      <c r="R90" s="321"/>
      <c r="S90" s="321"/>
      <c r="T90" s="321"/>
      <c r="U90" s="321"/>
      <c r="V90" s="321"/>
      <c r="W90" s="321"/>
      <c r="X90" s="321"/>
      <c r="Y90" s="321"/>
      <c r="Z90" s="321"/>
      <c r="AA90" s="321"/>
      <c r="AB90" s="321"/>
      <c r="AC90" s="321"/>
      <c r="AD90" s="321"/>
      <c r="AE90" s="321"/>
      <c r="AF90" s="321"/>
      <c r="AG90" s="322"/>
      <c r="AH90" s="325"/>
      <c r="AI90" s="325"/>
      <c r="AJ90" s="326"/>
    </row>
    <row r="91" spans="1:36" x14ac:dyDescent="0.2">
      <c r="A91" s="316"/>
      <c r="B91" s="317"/>
      <c r="C91" s="317"/>
      <c r="D91" s="317"/>
      <c r="E91" s="288"/>
      <c r="F91" s="289"/>
      <c r="G91" s="289"/>
      <c r="H91" s="289"/>
      <c r="I91" s="289"/>
      <c r="J91" s="289"/>
      <c r="K91" s="289"/>
      <c r="L91" s="290"/>
      <c r="M91" s="320"/>
      <c r="N91" s="321"/>
      <c r="O91" s="321"/>
      <c r="P91" s="321"/>
      <c r="Q91" s="321"/>
      <c r="R91" s="321"/>
      <c r="S91" s="321"/>
      <c r="T91" s="321"/>
      <c r="U91" s="321"/>
      <c r="V91" s="321"/>
      <c r="W91" s="321"/>
      <c r="X91" s="321"/>
      <c r="Y91" s="321"/>
      <c r="Z91" s="321"/>
      <c r="AA91" s="321"/>
      <c r="AB91" s="321"/>
      <c r="AC91" s="321"/>
      <c r="AD91" s="321"/>
      <c r="AE91" s="321"/>
      <c r="AF91" s="321"/>
      <c r="AG91" s="322"/>
      <c r="AH91" s="325"/>
      <c r="AI91" s="325"/>
      <c r="AJ91" s="326"/>
    </row>
    <row r="92" spans="1:36" x14ac:dyDescent="0.2">
      <c r="A92" s="327" t="s">
        <v>203</v>
      </c>
      <c r="B92" s="328"/>
      <c r="C92" s="328"/>
      <c r="D92" s="328"/>
      <c r="E92" s="331" t="s">
        <v>221</v>
      </c>
      <c r="F92" s="332"/>
      <c r="G92" s="332"/>
      <c r="H92" s="332"/>
      <c r="I92" s="332"/>
      <c r="J92" s="332"/>
      <c r="K92" s="332"/>
      <c r="L92" s="333"/>
      <c r="M92" s="331" t="s">
        <v>223</v>
      </c>
      <c r="N92" s="337"/>
      <c r="O92" s="337"/>
      <c r="P92" s="337"/>
      <c r="Q92" s="337"/>
      <c r="R92" s="337"/>
      <c r="S92" s="337"/>
      <c r="T92" s="337"/>
      <c r="U92" s="337"/>
      <c r="V92" s="337"/>
      <c r="W92" s="337"/>
      <c r="X92" s="337"/>
      <c r="Y92" s="337"/>
      <c r="Z92" s="337"/>
      <c r="AA92" s="337"/>
      <c r="AB92" s="337"/>
      <c r="AC92" s="337"/>
      <c r="AD92" s="337"/>
      <c r="AE92" s="337"/>
      <c r="AF92" s="337"/>
      <c r="AG92" s="338"/>
      <c r="AH92" s="342">
        <v>2</v>
      </c>
      <c r="AI92" s="342"/>
      <c r="AJ92" s="343"/>
    </row>
    <row r="93" spans="1:36" x14ac:dyDescent="0.2">
      <c r="A93" s="316"/>
      <c r="B93" s="317"/>
      <c r="C93" s="317"/>
      <c r="D93" s="317"/>
      <c r="E93" s="288"/>
      <c r="F93" s="289"/>
      <c r="G93" s="289"/>
      <c r="H93" s="289"/>
      <c r="I93" s="289"/>
      <c r="J93" s="289"/>
      <c r="K93" s="289"/>
      <c r="L93" s="290"/>
      <c r="M93" s="320"/>
      <c r="N93" s="321"/>
      <c r="O93" s="321"/>
      <c r="P93" s="321"/>
      <c r="Q93" s="321"/>
      <c r="R93" s="321"/>
      <c r="S93" s="321"/>
      <c r="T93" s="321"/>
      <c r="U93" s="321"/>
      <c r="V93" s="321"/>
      <c r="W93" s="321"/>
      <c r="X93" s="321"/>
      <c r="Y93" s="321"/>
      <c r="Z93" s="321"/>
      <c r="AA93" s="321"/>
      <c r="AB93" s="321"/>
      <c r="AC93" s="321"/>
      <c r="AD93" s="321"/>
      <c r="AE93" s="321"/>
      <c r="AF93" s="321"/>
      <c r="AG93" s="322"/>
      <c r="AH93" s="325"/>
      <c r="AI93" s="325"/>
      <c r="AJ93" s="326"/>
    </row>
    <row r="94" spans="1:36" x14ac:dyDescent="0.2">
      <c r="A94" s="316"/>
      <c r="B94" s="317"/>
      <c r="C94" s="317"/>
      <c r="D94" s="317"/>
      <c r="E94" s="288"/>
      <c r="F94" s="289"/>
      <c r="G94" s="289"/>
      <c r="H94" s="289"/>
      <c r="I94" s="289"/>
      <c r="J94" s="289"/>
      <c r="K94" s="289"/>
      <c r="L94" s="290"/>
      <c r="M94" s="320"/>
      <c r="N94" s="321"/>
      <c r="O94" s="321"/>
      <c r="P94" s="321"/>
      <c r="Q94" s="321"/>
      <c r="R94" s="321"/>
      <c r="S94" s="321"/>
      <c r="T94" s="321"/>
      <c r="U94" s="321"/>
      <c r="V94" s="321"/>
      <c r="W94" s="321"/>
      <c r="X94" s="321"/>
      <c r="Y94" s="321"/>
      <c r="Z94" s="321"/>
      <c r="AA94" s="321"/>
      <c r="AB94" s="321"/>
      <c r="AC94" s="321"/>
      <c r="AD94" s="321"/>
      <c r="AE94" s="321"/>
      <c r="AF94" s="321"/>
      <c r="AG94" s="322"/>
      <c r="AH94" s="325"/>
      <c r="AI94" s="325"/>
      <c r="AJ94" s="326"/>
    </row>
    <row r="95" spans="1:36" x14ac:dyDescent="0.2">
      <c r="A95" s="329"/>
      <c r="B95" s="330"/>
      <c r="C95" s="330"/>
      <c r="D95" s="330"/>
      <c r="E95" s="334"/>
      <c r="F95" s="335"/>
      <c r="G95" s="335"/>
      <c r="H95" s="335"/>
      <c r="I95" s="335"/>
      <c r="J95" s="335"/>
      <c r="K95" s="335"/>
      <c r="L95" s="336"/>
      <c r="M95" s="339"/>
      <c r="N95" s="340"/>
      <c r="O95" s="340"/>
      <c r="P95" s="340"/>
      <c r="Q95" s="340"/>
      <c r="R95" s="340"/>
      <c r="S95" s="340"/>
      <c r="T95" s="340"/>
      <c r="U95" s="340"/>
      <c r="V95" s="340"/>
      <c r="W95" s="340"/>
      <c r="X95" s="340"/>
      <c r="Y95" s="340"/>
      <c r="Z95" s="340"/>
      <c r="AA95" s="340"/>
      <c r="AB95" s="340"/>
      <c r="AC95" s="340"/>
      <c r="AD95" s="340"/>
      <c r="AE95" s="340"/>
      <c r="AF95" s="340"/>
      <c r="AG95" s="341"/>
      <c r="AH95" s="344"/>
      <c r="AI95" s="344"/>
      <c r="AJ95" s="345"/>
    </row>
    <row r="96" spans="1:36" x14ac:dyDescent="0.2">
      <c r="A96" s="327"/>
      <c r="B96" s="328"/>
      <c r="C96" s="328"/>
      <c r="D96" s="328"/>
      <c r="E96" s="331"/>
      <c r="F96" s="332"/>
      <c r="G96" s="332"/>
      <c r="H96" s="332"/>
      <c r="I96" s="332"/>
      <c r="J96" s="332"/>
      <c r="K96" s="332"/>
      <c r="L96" s="333"/>
      <c r="M96" s="348"/>
      <c r="N96" s="337"/>
      <c r="O96" s="337"/>
      <c r="P96" s="337"/>
      <c r="Q96" s="337"/>
      <c r="R96" s="337"/>
      <c r="S96" s="337"/>
      <c r="T96" s="337"/>
      <c r="U96" s="337"/>
      <c r="V96" s="337"/>
      <c r="W96" s="337"/>
      <c r="X96" s="337"/>
      <c r="Y96" s="337"/>
      <c r="Z96" s="337"/>
      <c r="AA96" s="337"/>
      <c r="AB96" s="337"/>
      <c r="AC96" s="337"/>
      <c r="AD96" s="337"/>
      <c r="AE96" s="337"/>
      <c r="AF96" s="337"/>
      <c r="AG96" s="338"/>
      <c r="AH96" s="352"/>
      <c r="AI96" s="352"/>
      <c r="AJ96" s="353"/>
    </row>
    <row r="97" spans="1:36" x14ac:dyDescent="0.2">
      <c r="A97" s="316"/>
      <c r="B97" s="317"/>
      <c r="C97" s="317"/>
      <c r="D97" s="317"/>
      <c r="E97" s="288"/>
      <c r="F97" s="289"/>
      <c r="G97" s="289"/>
      <c r="H97" s="289"/>
      <c r="I97" s="289"/>
      <c r="J97" s="289"/>
      <c r="K97" s="289"/>
      <c r="L97" s="290"/>
      <c r="M97" s="320"/>
      <c r="N97" s="321"/>
      <c r="O97" s="321"/>
      <c r="P97" s="321"/>
      <c r="Q97" s="321"/>
      <c r="R97" s="321"/>
      <c r="S97" s="321"/>
      <c r="T97" s="321"/>
      <c r="U97" s="321"/>
      <c r="V97" s="321"/>
      <c r="W97" s="321"/>
      <c r="X97" s="321"/>
      <c r="Y97" s="321"/>
      <c r="Z97" s="321"/>
      <c r="AA97" s="321"/>
      <c r="AB97" s="321"/>
      <c r="AC97" s="321"/>
      <c r="AD97" s="321"/>
      <c r="AE97" s="321"/>
      <c r="AF97" s="321"/>
      <c r="AG97" s="322"/>
      <c r="AH97" s="354"/>
      <c r="AI97" s="354"/>
      <c r="AJ97" s="355"/>
    </row>
    <row r="98" spans="1:36" x14ac:dyDescent="0.2">
      <c r="A98" s="316"/>
      <c r="B98" s="317"/>
      <c r="C98" s="317"/>
      <c r="D98" s="317"/>
      <c r="E98" s="288"/>
      <c r="F98" s="289"/>
      <c r="G98" s="289"/>
      <c r="H98" s="289"/>
      <c r="I98" s="289"/>
      <c r="J98" s="289"/>
      <c r="K98" s="289"/>
      <c r="L98" s="290"/>
      <c r="M98" s="320"/>
      <c r="N98" s="321"/>
      <c r="O98" s="321"/>
      <c r="P98" s="321"/>
      <c r="Q98" s="321"/>
      <c r="R98" s="321"/>
      <c r="S98" s="321"/>
      <c r="T98" s="321"/>
      <c r="U98" s="321"/>
      <c r="V98" s="321"/>
      <c r="W98" s="321"/>
      <c r="X98" s="321"/>
      <c r="Y98" s="321"/>
      <c r="Z98" s="321"/>
      <c r="AA98" s="321"/>
      <c r="AB98" s="321"/>
      <c r="AC98" s="321"/>
      <c r="AD98" s="321"/>
      <c r="AE98" s="321"/>
      <c r="AF98" s="321"/>
      <c r="AG98" s="322"/>
      <c r="AH98" s="354"/>
      <c r="AI98" s="354"/>
      <c r="AJ98" s="355"/>
    </row>
    <row r="99" spans="1:36" x14ac:dyDescent="0.2">
      <c r="A99" s="346"/>
      <c r="B99" s="347"/>
      <c r="C99" s="347"/>
      <c r="D99" s="347"/>
      <c r="E99" s="291"/>
      <c r="F99" s="292"/>
      <c r="G99" s="292"/>
      <c r="H99" s="292"/>
      <c r="I99" s="292"/>
      <c r="J99" s="292"/>
      <c r="K99" s="292"/>
      <c r="L99" s="293"/>
      <c r="M99" s="349"/>
      <c r="N99" s="350"/>
      <c r="O99" s="350"/>
      <c r="P99" s="350"/>
      <c r="Q99" s="350"/>
      <c r="R99" s="350"/>
      <c r="S99" s="350"/>
      <c r="T99" s="350"/>
      <c r="U99" s="350"/>
      <c r="V99" s="350"/>
      <c r="W99" s="350"/>
      <c r="X99" s="350"/>
      <c r="Y99" s="350"/>
      <c r="Z99" s="350"/>
      <c r="AA99" s="350"/>
      <c r="AB99" s="350"/>
      <c r="AC99" s="350"/>
      <c r="AD99" s="350"/>
      <c r="AE99" s="350"/>
      <c r="AF99" s="350"/>
      <c r="AG99" s="351"/>
      <c r="AH99" s="356"/>
      <c r="AI99" s="356"/>
      <c r="AJ99" s="357"/>
    </row>
    <row r="100" spans="1:36" ht="22.1" customHeight="1" x14ac:dyDescent="0.2">
      <c r="A100" s="311" t="s">
        <v>234</v>
      </c>
      <c r="B100" s="312"/>
      <c r="C100" s="312"/>
      <c r="D100" s="312"/>
      <c r="E100" s="312"/>
      <c r="F100" s="312"/>
      <c r="G100" s="312"/>
      <c r="H100" s="312"/>
      <c r="I100" s="312"/>
      <c r="J100" s="312"/>
      <c r="K100" s="312"/>
      <c r="L100" s="312"/>
      <c r="M100" s="312"/>
      <c r="N100" s="312"/>
      <c r="O100" s="312"/>
      <c r="P100" s="312"/>
      <c r="Q100" s="312"/>
      <c r="R100" s="312"/>
      <c r="S100" s="312"/>
      <c r="T100" s="312"/>
      <c r="U100" s="312"/>
      <c r="V100" s="312"/>
      <c r="W100" s="312"/>
      <c r="X100" s="312"/>
      <c r="Y100" s="312"/>
      <c r="Z100" s="312"/>
      <c r="AA100" s="312"/>
      <c r="AB100" s="312"/>
      <c r="AC100" s="312"/>
      <c r="AD100" s="312"/>
      <c r="AE100" s="312"/>
      <c r="AF100" s="312"/>
      <c r="AG100" s="312"/>
      <c r="AH100" s="312"/>
      <c r="AI100" s="312"/>
      <c r="AJ100" s="313"/>
    </row>
    <row r="101" spans="1:36" x14ac:dyDescent="0.2">
      <c r="A101" s="314"/>
      <c r="B101" s="315"/>
      <c r="C101" s="315"/>
      <c r="D101" s="315"/>
      <c r="E101" s="285"/>
      <c r="F101" s="286"/>
      <c r="G101" s="286"/>
      <c r="H101" s="286"/>
      <c r="I101" s="286"/>
      <c r="J101" s="286"/>
      <c r="K101" s="286"/>
      <c r="L101" s="287"/>
      <c r="M101" s="358"/>
      <c r="N101" s="318"/>
      <c r="O101" s="318"/>
      <c r="P101" s="318"/>
      <c r="Q101" s="318"/>
      <c r="R101" s="318"/>
      <c r="S101" s="318"/>
      <c r="T101" s="318"/>
      <c r="U101" s="318"/>
      <c r="V101" s="318"/>
      <c r="W101" s="318"/>
      <c r="X101" s="318"/>
      <c r="Y101" s="318"/>
      <c r="Z101" s="318"/>
      <c r="AA101" s="318"/>
      <c r="AB101" s="318"/>
      <c r="AC101" s="318"/>
      <c r="AD101" s="318"/>
      <c r="AE101" s="318"/>
      <c r="AF101" s="318"/>
      <c r="AG101" s="319"/>
      <c r="AH101" s="359"/>
      <c r="AI101" s="359"/>
      <c r="AJ101" s="360"/>
    </row>
    <row r="102" spans="1:36" x14ac:dyDescent="0.2">
      <c r="A102" s="316"/>
      <c r="B102" s="317"/>
      <c r="C102" s="317"/>
      <c r="D102" s="317"/>
      <c r="E102" s="288"/>
      <c r="F102" s="289"/>
      <c r="G102" s="289"/>
      <c r="H102" s="289"/>
      <c r="I102" s="289"/>
      <c r="J102" s="289"/>
      <c r="K102" s="289"/>
      <c r="L102" s="290"/>
      <c r="M102" s="320"/>
      <c r="N102" s="321"/>
      <c r="O102" s="321"/>
      <c r="P102" s="321"/>
      <c r="Q102" s="321"/>
      <c r="R102" s="321"/>
      <c r="S102" s="321"/>
      <c r="T102" s="321"/>
      <c r="U102" s="321"/>
      <c r="V102" s="321"/>
      <c r="W102" s="321"/>
      <c r="X102" s="321"/>
      <c r="Y102" s="321"/>
      <c r="Z102" s="321"/>
      <c r="AA102" s="321"/>
      <c r="AB102" s="321"/>
      <c r="AC102" s="321"/>
      <c r="AD102" s="321"/>
      <c r="AE102" s="321"/>
      <c r="AF102" s="321"/>
      <c r="AG102" s="322"/>
      <c r="AH102" s="354"/>
      <c r="AI102" s="354"/>
      <c r="AJ102" s="355"/>
    </row>
    <row r="103" spans="1:36" x14ac:dyDescent="0.2">
      <c r="A103" s="316"/>
      <c r="B103" s="317"/>
      <c r="C103" s="317"/>
      <c r="D103" s="317"/>
      <c r="E103" s="288"/>
      <c r="F103" s="289"/>
      <c r="G103" s="289"/>
      <c r="H103" s="289"/>
      <c r="I103" s="289"/>
      <c r="J103" s="289"/>
      <c r="K103" s="289"/>
      <c r="L103" s="290"/>
      <c r="M103" s="320"/>
      <c r="N103" s="321"/>
      <c r="O103" s="321"/>
      <c r="P103" s="321"/>
      <c r="Q103" s="321"/>
      <c r="R103" s="321"/>
      <c r="S103" s="321"/>
      <c r="T103" s="321"/>
      <c r="U103" s="321"/>
      <c r="V103" s="321"/>
      <c r="W103" s="321"/>
      <c r="X103" s="321"/>
      <c r="Y103" s="321"/>
      <c r="Z103" s="321"/>
      <c r="AA103" s="321"/>
      <c r="AB103" s="321"/>
      <c r="AC103" s="321"/>
      <c r="AD103" s="321"/>
      <c r="AE103" s="321"/>
      <c r="AF103" s="321"/>
      <c r="AG103" s="322"/>
      <c r="AH103" s="354"/>
      <c r="AI103" s="354"/>
      <c r="AJ103" s="355"/>
    </row>
    <row r="104" spans="1:36" x14ac:dyDescent="0.2">
      <c r="A104" s="316"/>
      <c r="B104" s="317"/>
      <c r="C104" s="317"/>
      <c r="D104" s="317"/>
      <c r="E104" s="288"/>
      <c r="F104" s="289"/>
      <c r="G104" s="289"/>
      <c r="H104" s="289"/>
      <c r="I104" s="289"/>
      <c r="J104" s="289"/>
      <c r="K104" s="289"/>
      <c r="L104" s="290"/>
      <c r="M104" s="320"/>
      <c r="N104" s="321"/>
      <c r="O104" s="321"/>
      <c r="P104" s="321"/>
      <c r="Q104" s="321"/>
      <c r="R104" s="321"/>
      <c r="S104" s="321"/>
      <c r="T104" s="321"/>
      <c r="U104" s="321"/>
      <c r="V104" s="321"/>
      <c r="W104" s="321"/>
      <c r="X104" s="321"/>
      <c r="Y104" s="321"/>
      <c r="Z104" s="321"/>
      <c r="AA104" s="321"/>
      <c r="AB104" s="321"/>
      <c r="AC104" s="321"/>
      <c r="AD104" s="321"/>
      <c r="AE104" s="321"/>
      <c r="AF104" s="321"/>
      <c r="AG104" s="322"/>
      <c r="AH104" s="354"/>
      <c r="AI104" s="354"/>
      <c r="AJ104" s="355"/>
    </row>
    <row r="105" spans="1:36" x14ac:dyDescent="0.2">
      <c r="A105" s="327"/>
      <c r="B105" s="328"/>
      <c r="C105" s="328"/>
      <c r="D105" s="328"/>
      <c r="E105" s="331"/>
      <c r="F105" s="332"/>
      <c r="G105" s="332"/>
      <c r="H105" s="332"/>
      <c r="I105" s="332"/>
      <c r="J105" s="332"/>
      <c r="K105" s="332"/>
      <c r="L105" s="333"/>
      <c r="M105" s="348"/>
      <c r="N105" s="337"/>
      <c r="O105" s="337"/>
      <c r="P105" s="337"/>
      <c r="Q105" s="337"/>
      <c r="R105" s="337"/>
      <c r="S105" s="337"/>
      <c r="T105" s="337"/>
      <c r="U105" s="337"/>
      <c r="V105" s="337"/>
      <c r="W105" s="337"/>
      <c r="X105" s="337"/>
      <c r="Y105" s="337"/>
      <c r="Z105" s="337"/>
      <c r="AA105" s="337"/>
      <c r="AB105" s="337"/>
      <c r="AC105" s="337"/>
      <c r="AD105" s="337"/>
      <c r="AE105" s="337"/>
      <c r="AF105" s="337"/>
      <c r="AG105" s="338"/>
      <c r="AH105" s="352"/>
      <c r="AI105" s="352"/>
      <c r="AJ105" s="353"/>
    </row>
    <row r="106" spans="1:36" x14ac:dyDescent="0.2">
      <c r="A106" s="316"/>
      <c r="B106" s="317"/>
      <c r="C106" s="317"/>
      <c r="D106" s="317"/>
      <c r="E106" s="288"/>
      <c r="F106" s="289"/>
      <c r="G106" s="289"/>
      <c r="H106" s="289"/>
      <c r="I106" s="289"/>
      <c r="J106" s="289"/>
      <c r="K106" s="289"/>
      <c r="L106" s="290"/>
      <c r="M106" s="320"/>
      <c r="N106" s="321"/>
      <c r="O106" s="321"/>
      <c r="P106" s="321"/>
      <c r="Q106" s="321"/>
      <c r="R106" s="321"/>
      <c r="S106" s="321"/>
      <c r="T106" s="321"/>
      <c r="U106" s="321"/>
      <c r="V106" s="321"/>
      <c r="W106" s="321"/>
      <c r="X106" s="321"/>
      <c r="Y106" s="321"/>
      <c r="Z106" s="321"/>
      <c r="AA106" s="321"/>
      <c r="AB106" s="321"/>
      <c r="AC106" s="321"/>
      <c r="AD106" s="321"/>
      <c r="AE106" s="321"/>
      <c r="AF106" s="321"/>
      <c r="AG106" s="322"/>
      <c r="AH106" s="354"/>
      <c r="AI106" s="354"/>
      <c r="AJ106" s="355"/>
    </row>
    <row r="107" spans="1:36" x14ac:dyDescent="0.2">
      <c r="A107" s="316"/>
      <c r="B107" s="317"/>
      <c r="C107" s="317"/>
      <c r="D107" s="317"/>
      <c r="E107" s="288"/>
      <c r="F107" s="289"/>
      <c r="G107" s="289"/>
      <c r="H107" s="289"/>
      <c r="I107" s="289"/>
      <c r="J107" s="289"/>
      <c r="K107" s="289"/>
      <c r="L107" s="290"/>
      <c r="M107" s="320"/>
      <c r="N107" s="321"/>
      <c r="O107" s="321"/>
      <c r="P107" s="321"/>
      <c r="Q107" s="321"/>
      <c r="R107" s="321"/>
      <c r="S107" s="321"/>
      <c r="T107" s="321"/>
      <c r="U107" s="321"/>
      <c r="V107" s="321"/>
      <c r="W107" s="321"/>
      <c r="X107" s="321"/>
      <c r="Y107" s="321"/>
      <c r="Z107" s="321"/>
      <c r="AA107" s="321"/>
      <c r="AB107" s="321"/>
      <c r="AC107" s="321"/>
      <c r="AD107" s="321"/>
      <c r="AE107" s="321"/>
      <c r="AF107" s="321"/>
      <c r="AG107" s="322"/>
      <c r="AH107" s="354"/>
      <c r="AI107" s="354"/>
      <c r="AJ107" s="355"/>
    </row>
    <row r="108" spans="1:36" x14ac:dyDescent="0.2">
      <c r="A108" s="329"/>
      <c r="B108" s="330"/>
      <c r="C108" s="330"/>
      <c r="D108" s="330"/>
      <c r="E108" s="334"/>
      <c r="F108" s="335"/>
      <c r="G108" s="335"/>
      <c r="H108" s="335"/>
      <c r="I108" s="335"/>
      <c r="J108" s="335"/>
      <c r="K108" s="335"/>
      <c r="L108" s="336"/>
      <c r="M108" s="339"/>
      <c r="N108" s="340"/>
      <c r="O108" s="340"/>
      <c r="P108" s="340"/>
      <c r="Q108" s="340"/>
      <c r="R108" s="340"/>
      <c r="S108" s="340"/>
      <c r="T108" s="340"/>
      <c r="U108" s="340"/>
      <c r="V108" s="340"/>
      <c r="W108" s="340"/>
      <c r="X108" s="340"/>
      <c r="Y108" s="340"/>
      <c r="Z108" s="340"/>
      <c r="AA108" s="340"/>
      <c r="AB108" s="340"/>
      <c r="AC108" s="340"/>
      <c r="AD108" s="340"/>
      <c r="AE108" s="340"/>
      <c r="AF108" s="340"/>
      <c r="AG108" s="341"/>
      <c r="AH108" s="361"/>
      <c r="AI108" s="361"/>
      <c r="AJ108" s="362"/>
    </row>
    <row r="109" spans="1:36" x14ac:dyDescent="0.2">
      <c r="A109" s="327"/>
      <c r="B109" s="328"/>
      <c r="C109" s="328"/>
      <c r="D109" s="328"/>
      <c r="E109" s="331"/>
      <c r="F109" s="332"/>
      <c r="G109" s="332"/>
      <c r="H109" s="332"/>
      <c r="I109" s="332"/>
      <c r="J109" s="332"/>
      <c r="K109" s="332"/>
      <c r="L109" s="333"/>
      <c r="M109" s="348"/>
      <c r="N109" s="337"/>
      <c r="O109" s="337"/>
      <c r="P109" s="337"/>
      <c r="Q109" s="337"/>
      <c r="R109" s="337"/>
      <c r="S109" s="337"/>
      <c r="T109" s="337"/>
      <c r="U109" s="337"/>
      <c r="V109" s="337"/>
      <c r="W109" s="337"/>
      <c r="X109" s="337"/>
      <c r="Y109" s="337"/>
      <c r="Z109" s="337"/>
      <c r="AA109" s="337"/>
      <c r="AB109" s="337"/>
      <c r="AC109" s="337"/>
      <c r="AD109" s="337"/>
      <c r="AE109" s="337"/>
      <c r="AF109" s="337"/>
      <c r="AG109" s="338"/>
      <c r="AH109" s="352"/>
      <c r="AI109" s="352"/>
      <c r="AJ109" s="353"/>
    </row>
    <row r="110" spans="1:36" x14ac:dyDescent="0.2">
      <c r="A110" s="316"/>
      <c r="B110" s="317"/>
      <c r="C110" s="317"/>
      <c r="D110" s="317"/>
      <c r="E110" s="288"/>
      <c r="F110" s="289"/>
      <c r="G110" s="289"/>
      <c r="H110" s="289"/>
      <c r="I110" s="289"/>
      <c r="J110" s="289"/>
      <c r="K110" s="289"/>
      <c r="L110" s="290"/>
      <c r="M110" s="320"/>
      <c r="N110" s="321"/>
      <c r="O110" s="321"/>
      <c r="P110" s="321"/>
      <c r="Q110" s="321"/>
      <c r="R110" s="321"/>
      <c r="S110" s="321"/>
      <c r="T110" s="321"/>
      <c r="U110" s="321"/>
      <c r="V110" s="321"/>
      <c r="W110" s="321"/>
      <c r="X110" s="321"/>
      <c r="Y110" s="321"/>
      <c r="Z110" s="321"/>
      <c r="AA110" s="321"/>
      <c r="AB110" s="321"/>
      <c r="AC110" s="321"/>
      <c r="AD110" s="321"/>
      <c r="AE110" s="321"/>
      <c r="AF110" s="321"/>
      <c r="AG110" s="322"/>
      <c r="AH110" s="354"/>
      <c r="AI110" s="354"/>
      <c r="AJ110" s="355"/>
    </row>
    <row r="111" spans="1:36" x14ac:dyDescent="0.2">
      <c r="A111" s="316"/>
      <c r="B111" s="317"/>
      <c r="C111" s="317"/>
      <c r="D111" s="317"/>
      <c r="E111" s="288"/>
      <c r="F111" s="289"/>
      <c r="G111" s="289"/>
      <c r="H111" s="289"/>
      <c r="I111" s="289"/>
      <c r="J111" s="289"/>
      <c r="K111" s="289"/>
      <c r="L111" s="290"/>
      <c r="M111" s="320"/>
      <c r="N111" s="321"/>
      <c r="O111" s="321"/>
      <c r="P111" s="321"/>
      <c r="Q111" s="321"/>
      <c r="R111" s="321"/>
      <c r="S111" s="321"/>
      <c r="T111" s="321"/>
      <c r="U111" s="321"/>
      <c r="V111" s="321"/>
      <c r="W111" s="321"/>
      <c r="X111" s="321"/>
      <c r="Y111" s="321"/>
      <c r="Z111" s="321"/>
      <c r="AA111" s="321"/>
      <c r="AB111" s="321"/>
      <c r="AC111" s="321"/>
      <c r="AD111" s="321"/>
      <c r="AE111" s="321"/>
      <c r="AF111" s="321"/>
      <c r="AG111" s="322"/>
      <c r="AH111" s="354"/>
      <c r="AI111" s="354"/>
      <c r="AJ111" s="355"/>
    </row>
    <row r="112" spans="1:36" x14ac:dyDescent="0.2">
      <c r="A112" s="346"/>
      <c r="B112" s="347"/>
      <c r="C112" s="347"/>
      <c r="D112" s="347"/>
      <c r="E112" s="291"/>
      <c r="F112" s="292"/>
      <c r="G112" s="292"/>
      <c r="H112" s="292"/>
      <c r="I112" s="292"/>
      <c r="J112" s="292"/>
      <c r="K112" s="292"/>
      <c r="L112" s="293"/>
      <c r="M112" s="349"/>
      <c r="N112" s="350"/>
      <c r="O112" s="350"/>
      <c r="P112" s="350"/>
      <c r="Q112" s="350"/>
      <c r="R112" s="350"/>
      <c r="S112" s="350"/>
      <c r="T112" s="350"/>
      <c r="U112" s="350"/>
      <c r="V112" s="350"/>
      <c r="W112" s="350"/>
      <c r="X112" s="350"/>
      <c r="Y112" s="350"/>
      <c r="Z112" s="350"/>
      <c r="AA112" s="350"/>
      <c r="AB112" s="350"/>
      <c r="AC112" s="350"/>
      <c r="AD112" s="350"/>
      <c r="AE112" s="350"/>
      <c r="AF112" s="350"/>
      <c r="AG112" s="351"/>
      <c r="AH112" s="356"/>
      <c r="AI112" s="356"/>
      <c r="AJ112" s="357"/>
    </row>
    <row r="113" spans="1:36" ht="22.1" customHeight="1" x14ac:dyDescent="0.2">
      <c r="A113" s="311" t="s">
        <v>235</v>
      </c>
      <c r="B113" s="312"/>
      <c r="C113" s="312"/>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312"/>
      <c r="Z113" s="312"/>
      <c r="AA113" s="312"/>
      <c r="AB113" s="312"/>
      <c r="AC113" s="312"/>
      <c r="AD113" s="312"/>
      <c r="AE113" s="312"/>
      <c r="AF113" s="312"/>
      <c r="AG113" s="312"/>
      <c r="AH113" s="312"/>
      <c r="AI113" s="312"/>
      <c r="AJ113" s="313"/>
    </row>
    <row r="114" spans="1:36" x14ac:dyDescent="0.2">
      <c r="A114" s="314"/>
      <c r="B114" s="315"/>
      <c r="C114" s="315"/>
      <c r="D114" s="315"/>
      <c r="E114" s="285"/>
      <c r="F114" s="286"/>
      <c r="G114" s="286"/>
      <c r="H114" s="286"/>
      <c r="I114" s="286"/>
      <c r="J114" s="286"/>
      <c r="K114" s="286"/>
      <c r="L114" s="287"/>
      <c r="M114" s="358"/>
      <c r="N114" s="318"/>
      <c r="O114" s="318"/>
      <c r="P114" s="318"/>
      <c r="Q114" s="318"/>
      <c r="R114" s="318"/>
      <c r="S114" s="318"/>
      <c r="T114" s="318"/>
      <c r="U114" s="318"/>
      <c r="V114" s="318"/>
      <c r="W114" s="318"/>
      <c r="X114" s="318"/>
      <c r="Y114" s="318"/>
      <c r="Z114" s="318"/>
      <c r="AA114" s="318"/>
      <c r="AB114" s="318"/>
      <c r="AC114" s="318"/>
      <c r="AD114" s="318"/>
      <c r="AE114" s="318"/>
      <c r="AF114" s="318"/>
      <c r="AG114" s="319"/>
      <c r="AH114" s="359"/>
      <c r="AI114" s="359"/>
      <c r="AJ114" s="360"/>
    </row>
    <row r="115" spans="1:36" x14ac:dyDescent="0.2">
      <c r="A115" s="316"/>
      <c r="B115" s="317"/>
      <c r="C115" s="317"/>
      <c r="D115" s="317"/>
      <c r="E115" s="288"/>
      <c r="F115" s="289"/>
      <c r="G115" s="289"/>
      <c r="H115" s="289"/>
      <c r="I115" s="289"/>
      <c r="J115" s="289"/>
      <c r="K115" s="289"/>
      <c r="L115" s="290"/>
      <c r="M115" s="320"/>
      <c r="N115" s="321"/>
      <c r="O115" s="321"/>
      <c r="P115" s="321"/>
      <c r="Q115" s="321"/>
      <c r="R115" s="321"/>
      <c r="S115" s="321"/>
      <c r="T115" s="321"/>
      <c r="U115" s="321"/>
      <c r="V115" s="321"/>
      <c r="W115" s="321"/>
      <c r="X115" s="321"/>
      <c r="Y115" s="321"/>
      <c r="Z115" s="321"/>
      <c r="AA115" s="321"/>
      <c r="AB115" s="321"/>
      <c r="AC115" s="321"/>
      <c r="AD115" s="321"/>
      <c r="AE115" s="321"/>
      <c r="AF115" s="321"/>
      <c r="AG115" s="322"/>
      <c r="AH115" s="354"/>
      <c r="AI115" s="354"/>
      <c r="AJ115" s="355"/>
    </row>
    <row r="116" spans="1:36" x14ac:dyDescent="0.2">
      <c r="A116" s="316"/>
      <c r="B116" s="317"/>
      <c r="C116" s="317"/>
      <c r="D116" s="317"/>
      <c r="E116" s="288"/>
      <c r="F116" s="289"/>
      <c r="G116" s="289"/>
      <c r="H116" s="289"/>
      <c r="I116" s="289"/>
      <c r="J116" s="289"/>
      <c r="K116" s="289"/>
      <c r="L116" s="290"/>
      <c r="M116" s="320"/>
      <c r="N116" s="321"/>
      <c r="O116" s="321"/>
      <c r="P116" s="321"/>
      <c r="Q116" s="321"/>
      <c r="R116" s="321"/>
      <c r="S116" s="321"/>
      <c r="T116" s="321"/>
      <c r="U116" s="321"/>
      <c r="V116" s="321"/>
      <c r="W116" s="321"/>
      <c r="X116" s="321"/>
      <c r="Y116" s="321"/>
      <c r="Z116" s="321"/>
      <c r="AA116" s="321"/>
      <c r="AB116" s="321"/>
      <c r="AC116" s="321"/>
      <c r="AD116" s="321"/>
      <c r="AE116" s="321"/>
      <c r="AF116" s="321"/>
      <c r="AG116" s="322"/>
      <c r="AH116" s="354"/>
      <c r="AI116" s="354"/>
      <c r="AJ116" s="355"/>
    </row>
    <row r="117" spans="1:36" x14ac:dyDescent="0.2">
      <c r="A117" s="316"/>
      <c r="B117" s="317"/>
      <c r="C117" s="317"/>
      <c r="D117" s="317"/>
      <c r="E117" s="288"/>
      <c r="F117" s="289"/>
      <c r="G117" s="289"/>
      <c r="H117" s="289"/>
      <c r="I117" s="289"/>
      <c r="J117" s="289"/>
      <c r="K117" s="289"/>
      <c r="L117" s="290"/>
      <c r="M117" s="320"/>
      <c r="N117" s="321"/>
      <c r="O117" s="321"/>
      <c r="P117" s="321"/>
      <c r="Q117" s="321"/>
      <c r="R117" s="321"/>
      <c r="S117" s="321"/>
      <c r="T117" s="321"/>
      <c r="U117" s="321"/>
      <c r="V117" s="321"/>
      <c r="W117" s="321"/>
      <c r="X117" s="321"/>
      <c r="Y117" s="321"/>
      <c r="Z117" s="321"/>
      <c r="AA117" s="321"/>
      <c r="AB117" s="321"/>
      <c r="AC117" s="321"/>
      <c r="AD117" s="321"/>
      <c r="AE117" s="321"/>
      <c r="AF117" s="321"/>
      <c r="AG117" s="322"/>
      <c r="AH117" s="354"/>
      <c r="AI117" s="354"/>
      <c r="AJ117" s="355"/>
    </row>
    <row r="118" spans="1:36" x14ac:dyDescent="0.2">
      <c r="A118" s="327"/>
      <c r="B118" s="328"/>
      <c r="C118" s="328"/>
      <c r="D118" s="328"/>
      <c r="E118" s="331"/>
      <c r="F118" s="332"/>
      <c r="G118" s="332"/>
      <c r="H118" s="332"/>
      <c r="I118" s="332"/>
      <c r="J118" s="332"/>
      <c r="K118" s="332"/>
      <c r="L118" s="333"/>
      <c r="M118" s="348"/>
      <c r="N118" s="337"/>
      <c r="O118" s="337"/>
      <c r="P118" s="337"/>
      <c r="Q118" s="337"/>
      <c r="R118" s="337"/>
      <c r="S118" s="337"/>
      <c r="T118" s="337"/>
      <c r="U118" s="337"/>
      <c r="V118" s="337"/>
      <c r="W118" s="337"/>
      <c r="X118" s="337"/>
      <c r="Y118" s="337"/>
      <c r="Z118" s="337"/>
      <c r="AA118" s="337"/>
      <c r="AB118" s="337"/>
      <c r="AC118" s="337"/>
      <c r="AD118" s="337"/>
      <c r="AE118" s="337"/>
      <c r="AF118" s="337"/>
      <c r="AG118" s="338"/>
      <c r="AH118" s="352"/>
      <c r="AI118" s="352"/>
      <c r="AJ118" s="353"/>
    </row>
    <row r="119" spans="1:36" x14ac:dyDescent="0.2">
      <c r="A119" s="316"/>
      <c r="B119" s="317"/>
      <c r="C119" s="317"/>
      <c r="D119" s="317"/>
      <c r="E119" s="288"/>
      <c r="F119" s="289"/>
      <c r="G119" s="289"/>
      <c r="H119" s="289"/>
      <c r="I119" s="289"/>
      <c r="J119" s="289"/>
      <c r="K119" s="289"/>
      <c r="L119" s="290"/>
      <c r="M119" s="320"/>
      <c r="N119" s="321"/>
      <c r="O119" s="321"/>
      <c r="P119" s="321"/>
      <c r="Q119" s="321"/>
      <c r="R119" s="321"/>
      <c r="S119" s="321"/>
      <c r="T119" s="321"/>
      <c r="U119" s="321"/>
      <c r="V119" s="321"/>
      <c r="W119" s="321"/>
      <c r="X119" s="321"/>
      <c r="Y119" s="321"/>
      <c r="Z119" s="321"/>
      <c r="AA119" s="321"/>
      <c r="AB119" s="321"/>
      <c r="AC119" s="321"/>
      <c r="AD119" s="321"/>
      <c r="AE119" s="321"/>
      <c r="AF119" s="321"/>
      <c r="AG119" s="322"/>
      <c r="AH119" s="354"/>
      <c r="AI119" s="354"/>
      <c r="AJ119" s="355"/>
    </row>
    <row r="120" spans="1:36" x14ac:dyDescent="0.2">
      <c r="A120" s="316"/>
      <c r="B120" s="317"/>
      <c r="C120" s="317"/>
      <c r="D120" s="317"/>
      <c r="E120" s="288"/>
      <c r="F120" s="289"/>
      <c r="G120" s="289"/>
      <c r="H120" s="289"/>
      <c r="I120" s="289"/>
      <c r="J120" s="289"/>
      <c r="K120" s="289"/>
      <c r="L120" s="290"/>
      <c r="M120" s="320"/>
      <c r="N120" s="321"/>
      <c r="O120" s="321"/>
      <c r="P120" s="321"/>
      <c r="Q120" s="321"/>
      <c r="R120" s="321"/>
      <c r="S120" s="321"/>
      <c r="T120" s="321"/>
      <c r="U120" s="321"/>
      <c r="V120" s="321"/>
      <c r="W120" s="321"/>
      <c r="X120" s="321"/>
      <c r="Y120" s="321"/>
      <c r="Z120" s="321"/>
      <c r="AA120" s="321"/>
      <c r="AB120" s="321"/>
      <c r="AC120" s="321"/>
      <c r="AD120" s="321"/>
      <c r="AE120" s="321"/>
      <c r="AF120" s="321"/>
      <c r="AG120" s="322"/>
      <c r="AH120" s="354"/>
      <c r="AI120" s="354"/>
      <c r="AJ120" s="355"/>
    </row>
    <row r="121" spans="1:36" x14ac:dyDescent="0.2">
      <c r="A121" s="329"/>
      <c r="B121" s="330"/>
      <c r="C121" s="330"/>
      <c r="D121" s="330"/>
      <c r="E121" s="334"/>
      <c r="F121" s="335"/>
      <c r="G121" s="335"/>
      <c r="H121" s="335"/>
      <c r="I121" s="335"/>
      <c r="J121" s="335"/>
      <c r="K121" s="335"/>
      <c r="L121" s="336"/>
      <c r="M121" s="339"/>
      <c r="N121" s="340"/>
      <c r="O121" s="340"/>
      <c r="P121" s="340"/>
      <c r="Q121" s="340"/>
      <c r="R121" s="340"/>
      <c r="S121" s="340"/>
      <c r="T121" s="340"/>
      <c r="U121" s="340"/>
      <c r="V121" s="340"/>
      <c r="W121" s="340"/>
      <c r="X121" s="340"/>
      <c r="Y121" s="340"/>
      <c r="Z121" s="340"/>
      <c r="AA121" s="340"/>
      <c r="AB121" s="340"/>
      <c r="AC121" s="340"/>
      <c r="AD121" s="340"/>
      <c r="AE121" s="340"/>
      <c r="AF121" s="340"/>
      <c r="AG121" s="341"/>
      <c r="AH121" s="361"/>
      <c r="AI121" s="361"/>
      <c r="AJ121" s="362"/>
    </row>
    <row r="122" spans="1:36" x14ac:dyDescent="0.2">
      <c r="A122" s="327"/>
      <c r="B122" s="328"/>
      <c r="C122" s="328"/>
      <c r="D122" s="328"/>
      <c r="E122" s="331"/>
      <c r="F122" s="332"/>
      <c r="G122" s="332"/>
      <c r="H122" s="332"/>
      <c r="I122" s="332"/>
      <c r="J122" s="332"/>
      <c r="K122" s="332"/>
      <c r="L122" s="333"/>
      <c r="M122" s="348"/>
      <c r="N122" s="337"/>
      <c r="O122" s="337"/>
      <c r="P122" s="337"/>
      <c r="Q122" s="337"/>
      <c r="R122" s="337"/>
      <c r="S122" s="337"/>
      <c r="T122" s="337"/>
      <c r="U122" s="337"/>
      <c r="V122" s="337"/>
      <c r="W122" s="337"/>
      <c r="X122" s="337"/>
      <c r="Y122" s="337"/>
      <c r="Z122" s="337"/>
      <c r="AA122" s="337"/>
      <c r="AB122" s="337"/>
      <c r="AC122" s="337"/>
      <c r="AD122" s="337"/>
      <c r="AE122" s="337"/>
      <c r="AF122" s="337"/>
      <c r="AG122" s="338"/>
      <c r="AH122" s="352"/>
      <c r="AI122" s="352"/>
      <c r="AJ122" s="353"/>
    </row>
    <row r="123" spans="1:36" x14ac:dyDescent="0.2">
      <c r="A123" s="316"/>
      <c r="B123" s="317"/>
      <c r="C123" s="317"/>
      <c r="D123" s="317"/>
      <c r="E123" s="288"/>
      <c r="F123" s="289"/>
      <c r="G123" s="289"/>
      <c r="H123" s="289"/>
      <c r="I123" s="289"/>
      <c r="J123" s="289"/>
      <c r="K123" s="289"/>
      <c r="L123" s="290"/>
      <c r="M123" s="320"/>
      <c r="N123" s="321"/>
      <c r="O123" s="321"/>
      <c r="P123" s="321"/>
      <c r="Q123" s="321"/>
      <c r="R123" s="321"/>
      <c r="S123" s="321"/>
      <c r="T123" s="321"/>
      <c r="U123" s="321"/>
      <c r="V123" s="321"/>
      <c r="W123" s="321"/>
      <c r="X123" s="321"/>
      <c r="Y123" s="321"/>
      <c r="Z123" s="321"/>
      <c r="AA123" s="321"/>
      <c r="AB123" s="321"/>
      <c r="AC123" s="321"/>
      <c r="AD123" s="321"/>
      <c r="AE123" s="321"/>
      <c r="AF123" s="321"/>
      <c r="AG123" s="322"/>
      <c r="AH123" s="354"/>
      <c r="AI123" s="354"/>
      <c r="AJ123" s="355"/>
    </row>
    <row r="124" spans="1:36" x14ac:dyDescent="0.2">
      <c r="A124" s="316"/>
      <c r="B124" s="317"/>
      <c r="C124" s="317"/>
      <c r="D124" s="317"/>
      <c r="E124" s="288"/>
      <c r="F124" s="289"/>
      <c r="G124" s="289"/>
      <c r="H124" s="289"/>
      <c r="I124" s="289"/>
      <c r="J124" s="289"/>
      <c r="K124" s="289"/>
      <c r="L124" s="290"/>
      <c r="M124" s="320"/>
      <c r="N124" s="321"/>
      <c r="O124" s="321"/>
      <c r="P124" s="321"/>
      <c r="Q124" s="321"/>
      <c r="R124" s="321"/>
      <c r="S124" s="321"/>
      <c r="T124" s="321"/>
      <c r="U124" s="321"/>
      <c r="V124" s="321"/>
      <c r="W124" s="321"/>
      <c r="X124" s="321"/>
      <c r="Y124" s="321"/>
      <c r="Z124" s="321"/>
      <c r="AA124" s="321"/>
      <c r="AB124" s="321"/>
      <c r="AC124" s="321"/>
      <c r="AD124" s="321"/>
      <c r="AE124" s="321"/>
      <c r="AF124" s="321"/>
      <c r="AG124" s="322"/>
      <c r="AH124" s="354"/>
      <c r="AI124" s="354"/>
      <c r="AJ124" s="355"/>
    </row>
    <row r="125" spans="1:36" x14ac:dyDescent="0.2">
      <c r="A125" s="346"/>
      <c r="B125" s="347"/>
      <c r="C125" s="347"/>
      <c r="D125" s="347"/>
      <c r="E125" s="291"/>
      <c r="F125" s="292"/>
      <c r="G125" s="292"/>
      <c r="H125" s="292"/>
      <c r="I125" s="292"/>
      <c r="J125" s="292"/>
      <c r="K125" s="292"/>
      <c r="L125" s="293"/>
      <c r="M125" s="349"/>
      <c r="N125" s="350"/>
      <c r="O125" s="350"/>
      <c r="P125" s="350"/>
      <c r="Q125" s="350"/>
      <c r="R125" s="350"/>
      <c r="S125" s="350"/>
      <c r="T125" s="350"/>
      <c r="U125" s="350"/>
      <c r="V125" s="350"/>
      <c r="W125" s="350"/>
      <c r="X125" s="350"/>
      <c r="Y125" s="350"/>
      <c r="Z125" s="350"/>
      <c r="AA125" s="350"/>
      <c r="AB125" s="350"/>
      <c r="AC125" s="350"/>
      <c r="AD125" s="350"/>
      <c r="AE125" s="350"/>
      <c r="AF125" s="350"/>
      <c r="AG125" s="351"/>
      <c r="AH125" s="356"/>
      <c r="AI125" s="356"/>
      <c r="AJ125" s="357"/>
    </row>
  </sheetData>
  <mergeCells count="74">
    <mergeCell ref="A122:D125"/>
    <mergeCell ref="E122:L125"/>
    <mergeCell ref="M122:AG125"/>
    <mergeCell ref="AH122:AJ125"/>
    <mergeCell ref="A113:AJ113"/>
    <mergeCell ref="M114:AG117"/>
    <mergeCell ref="AH114:AJ117"/>
    <mergeCell ref="M118:AG121"/>
    <mergeCell ref="AH118:AJ121"/>
    <mergeCell ref="A118:D121"/>
    <mergeCell ref="E118:L121"/>
    <mergeCell ref="A114:D117"/>
    <mergeCell ref="E114:L117"/>
    <mergeCell ref="A78:AJ80"/>
    <mergeCell ref="A82:AJ84"/>
    <mergeCell ref="A85:AJ85"/>
    <mergeCell ref="A86:D86"/>
    <mergeCell ref="E86:L86"/>
    <mergeCell ref="M86:AG86"/>
    <mergeCell ref="AH86:AJ86"/>
    <mergeCell ref="N9:AJ9"/>
    <mergeCell ref="O10:X10"/>
    <mergeCell ref="AB10:AJ10"/>
    <mergeCell ref="Q11:AJ11"/>
    <mergeCell ref="H13:AJ13"/>
    <mergeCell ref="A2:AJ2"/>
    <mergeCell ref="A3:AJ3"/>
    <mergeCell ref="T5:AJ5"/>
    <mergeCell ref="T6:AJ6"/>
    <mergeCell ref="T7:AJ7"/>
    <mergeCell ref="A109:D112"/>
    <mergeCell ref="E109:L112"/>
    <mergeCell ref="M109:AG112"/>
    <mergeCell ref="AH109:AJ112"/>
    <mergeCell ref="A101:D104"/>
    <mergeCell ref="E101:L104"/>
    <mergeCell ref="A105:D108"/>
    <mergeCell ref="E105:L108"/>
    <mergeCell ref="M101:AG104"/>
    <mergeCell ref="AH101:AJ104"/>
    <mergeCell ref="M105:AG108"/>
    <mergeCell ref="AH105:AJ108"/>
    <mergeCell ref="N72:R72"/>
    <mergeCell ref="S72:AJ72"/>
    <mergeCell ref="A100:AJ100"/>
    <mergeCell ref="A88:D91"/>
    <mergeCell ref="E88:L91"/>
    <mergeCell ref="A87:AJ87"/>
    <mergeCell ref="M88:AG91"/>
    <mergeCell ref="AH88:AJ91"/>
    <mergeCell ref="A92:D95"/>
    <mergeCell ref="E92:L95"/>
    <mergeCell ref="M92:AG95"/>
    <mergeCell ref="AH92:AJ95"/>
    <mergeCell ref="A96:D99"/>
    <mergeCell ref="E96:L99"/>
    <mergeCell ref="M96:AG99"/>
    <mergeCell ref="AH96:AJ99"/>
    <mergeCell ref="H14:AJ14"/>
    <mergeCell ref="A15:AJ15"/>
    <mergeCell ref="A16:AJ24"/>
    <mergeCell ref="A26:AJ32"/>
    <mergeCell ref="A74:AJ76"/>
    <mergeCell ref="A55:AJ59"/>
    <mergeCell ref="A61:AJ64"/>
    <mergeCell ref="A65:AJ65"/>
    <mergeCell ref="A34:AJ46"/>
    <mergeCell ref="A50:AJ53"/>
    <mergeCell ref="A54:AJ54"/>
    <mergeCell ref="A66:AJ69"/>
    <mergeCell ref="A70:AJ70"/>
    <mergeCell ref="A71:M72"/>
    <mergeCell ref="N71:R71"/>
    <mergeCell ref="S71:AJ71"/>
  </mergeCells>
  <phoneticPr fontId="6"/>
  <printOptions horizontalCentered="1"/>
  <pageMargins left="0.7" right="0.7" top="0.75" bottom="0.75" header="0.3" footer="0.3"/>
  <pageSetup paperSize="9" scale="91" firstPageNumber="15" fitToHeight="0" orientation="portrait" useFirstPageNumber="1" horizontalDpi="300" verticalDpi="300" r:id="rId1"/>
  <rowBreaks count="3" manualBreakCount="3">
    <brk id="32" max="35" man="1"/>
    <brk id="59" max="16383" man="1"/>
    <brk id="84"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65"/>
  <sheetViews>
    <sheetView view="pageBreakPreview" zoomScaleSheetLayoutView="100" workbookViewId="0">
      <pane ySplit="9" topLeftCell="A19"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112</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2-5</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170</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95" priority="301">
      <formula>INDIRECT(ADDRESS(ROW(),COLUMN()))=TRUNC(INDIRECT(ADDRESS(ROW(),COLUMN())))</formula>
    </cfRule>
  </conditionalFormatting>
  <conditionalFormatting sqref="G169:G218">
    <cfRule type="expression" dxfId="94" priority="2">
      <formula>INDIRECT(ADDRESS(ROW(),COLUMN()))=TRUNC(INDIRECT(ADDRESS(ROW(),COLUMN())))</formula>
    </cfRule>
  </conditionalFormatting>
  <conditionalFormatting sqref="I169:I218">
    <cfRule type="expression" dxfId="93" priority="304">
      <formula>INDIRECT(ADDRESS(ROW(),COLUMN()))=TRUNC(INDIRECT(ADDRESS(ROW(),COLUMN())))</formula>
    </cfRule>
  </conditionalFormatting>
  <conditionalFormatting sqref="L169:L218">
    <cfRule type="expression" dxfId="92" priority="303">
      <formula>INDIRECT(ADDRESS(ROW(),COLUMN()))=TRUNC(INDIRECT(ADDRESS(ROW(),COLUMN())))</formula>
    </cfRule>
  </conditionalFormatting>
  <conditionalFormatting sqref="M6:Q7">
    <cfRule type="cellIs" dxfId="91" priority="1" operator="equal">
      <formula>"「費目：その他」で補助対象外に仕分けされていないものがあります。"</formula>
    </cfRule>
  </conditionalFormatting>
  <conditionalFormatting sqref="O169:O218">
    <cfRule type="expression" dxfId="90"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C3:C4"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113</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2-6</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89" priority="301">
      <formula>INDIRECT(ADDRESS(ROW(),COLUMN()))=TRUNC(INDIRECT(ADDRESS(ROW(),COLUMN())))</formula>
    </cfRule>
  </conditionalFormatting>
  <conditionalFormatting sqref="G169:G218">
    <cfRule type="expression" dxfId="88" priority="2">
      <formula>INDIRECT(ADDRESS(ROW(),COLUMN()))=TRUNC(INDIRECT(ADDRESS(ROW(),COLUMN())))</formula>
    </cfRule>
  </conditionalFormatting>
  <conditionalFormatting sqref="I169:I218">
    <cfRule type="expression" dxfId="87" priority="304">
      <formula>INDIRECT(ADDRESS(ROW(),COLUMN()))=TRUNC(INDIRECT(ADDRESS(ROW(),COLUMN())))</formula>
    </cfRule>
  </conditionalFormatting>
  <conditionalFormatting sqref="L169:L218">
    <cfRule type="expression" dxfId="86" priority="303">
      <formula>INDIRECT(ADDRESS(ROW(),COLUMN()))=TRUNC(INDIRECT(ADDRESS(ROW(),COLUMN())))</formula>
    </cfRule>
  </conditionalFormatting>
  <conditionalFormatting sqref="M6:Q7">
    <cfRule type="cellIs" dxfId="85" priority="1" operator="equal">
      <formula>"「費目：その他」で補助対象外に仕分けされていないものがあります。"</formula>
    </cfRule>
  </conditionalFormatting>
  <conditionalFormatting sqref="O169:O218">
    <cfRule type="expression" dxfId="8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C3:C4"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I169:I218 L169:L218 O169:O218 Q169:Q218 G169:G218 G231:H235 G224:H229 F224:F235 F238:H264"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130</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2-7</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164</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83" priority="301">
      <formula>INDIRECT(ADDRESS(ROW(),COLUMN()))=TRUNC(INDIRECT(ADDRESS(ROW(),COLUMN())))</formula>
    </cfRule>
  </conditionalFormatting>
  <conditionalFormatting sqref="G169:G218">
    <cfRule type="expression" dxfId="82" priority="2">
      <formula>INDIRECT(ADDRESS(ROW(),COLUMN()))=TRUNC(INDIRECT(ADDRESS(ROW(),COLUMN())))</formula>
    </cfRule>
  </conditionalFormatting>
  <conditionalFormatting sqref="I169:I218">
    <cfRule type="expression" dxfId="81" priority="304">
      <formula>INDIRECT(ADDRESS(ROW(),COLUMN()))=TRUNC(INDIRECT(ADDRESS(ROW(),COLUMN())))</formula>
    </cfRule>
  </conditionalFormatting>
  <conditionalFormatting sqref="L169:L218">
    <cfRule type="expression" dxfId="80" priority="303">
      <formula>INDIRECT(ADDRESS(ROW(),COLUMN()))=TRUNC(INDIRECT(ADDRESS(ROW(),COLUMN())))</formula>
    </cfRule>
  </conditionalFormatting>
  <conditionalFormatting sqref="M6:Q7">
    <cfRule type="cellIs" dxfId="79" priority="1" operator="equal">
      <formula>"「費目：その他」で補助対象外に仕分けされていないものがあります。"</formula>
    </cfRule>
  </conditionalFormatting>
  <conditionalFormatting sqref="O169:O218">
    <cfRule type="expression" dxfId="7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C3:C4"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114</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2-8</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77" priority="301">
      <formula>INDIRECT(ADDRESS(ROW(),COLUMN()))=TRUNC(INDIRECT(ADDRESS(ROW(),COLUMN())))</formula>
    </cfRule>
  </conditionalFormatting>
  <conditionalFormatting sqref="G169:G218">
    <cfRule type="expression" dxfId="76" priority="2">
      <formula>INDIRECT(ADDRESS(ROW(),COLUMN()))=TRUNC(INDIRECT(ADDRESS(ROW(),COLUMN())))</formula>
    </cfRule>
  </conditionalFormatting>
  <conditionalFormatting sqref="I169:I218">
    <cfRule type="expression" dxfId="75" priority="304">
      <formula>INDIRECT(ADDRESS(ROW(),COLUMN()))=TRUNC(INDIRECT(ADDRESS(ROW(),COLUMN())))</formula>
    </cfRule>
  </conditionalFormatting>
  <conditionalFormatting sqref="L169:L218">
    <cfRule type="expression" dxfId="74" priority="303">
      <formula>INDIRECT(ADDRESS(ROW(),COLUMN()))=TRUNC(INDIRECT(ADDRESS(ROW(),COLUMN())))</formula>
    </cfRule>
  </conditionalFormatting>
  <conditionalFormatting sqref="M6:Q7">
    <cfRule type="cellIs" dxfId="73" priority="1" operator="equal">
      <formula>"「費目：その他」で補助対象外に仕分けされていないものがあります。"</formula>
    </cfRule>
  </conditionalFormatting>
  <conditionalFormatting sqref="O169:O218">
    <cfRule type="expression" dxfId="7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C3:C4"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I169:I218 L169:L218 O169:O218 Q169:Q218 G169:G218 G231:H235 G224:H229 F224:F235 F238:H264"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115</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2-9</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164</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71" priority="301">
      <formula>INDIRECT(ADDRESS(ROW(),COLUMN()))=TRUNC(INDIRECT(ADDRESS(ROW(),COLUMN())))</formula>
    </cfRule>
  </conditionalFormatting>
  <conditionalFormatting sqref="G169:G218">
    <cfRule type="expression" dxfId="70" priority="2">
      <formula>INDIRECT(ADDRESS(ROW(),COLUMN()))=TRUNC(INDIRECT(ADDRESS(ROW(),COLUMN())))</formula>
    </cfRule>
  </conditionalFormatting>
  <conditionalFormatting sqref="I169:I218">
    <cfRule type="expression" dxfId="69" priority="304">
      <formula>INDIRECT(ADDRESS(ROW(),COLUMN()))=TRUNC(INDIRECT(ADDRESS(ROW(),COLUMN())))</formula>
    </cfRule>
  </conditionalFormatting>
  <conditionalFormatting sqref="L169:L218">
    <cfRule type="expression" dxfId="68" priority="303">
      <formula>INDIRECT(ADDRESS(ROW(),COLUMN()))=TRUNC(INDIRECT(ADDRESS(ROW(),COLUMN())))</formula>
    </cfRule>
  </conditionalFormatting>
  <conditionalFormatting sqref="M6:Q7">
    <cfRule type="cellIs" dxfId="67" priority="1" operator="equal">
      <formula>"「費目：その他」で補助対象外に仕分けされていないものがあります。"</formula>
    </cfRule>
  </conditionalFormatting>
  <conditionalFormatting sqref="O169:O218">
    <cfRule type="expression" dxfId="66"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C3:C4"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131</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2-10</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164</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65" priority="301">
      <formula>INDIRECT(ADDRESS(ROW(),COLUMN()))=TRUNC(INDIRECT(ADDRESS(ROW(),COLUMN())))</formula>
    </cfRule>
  </conditionalFormatting>
  <conditionalFormatting sqref="G169:G218">
    <cfRule type="expression" dxfId="64" priority="2">
      <formula>INDIRECT(ADDRESS(ROW(),COLUMN()))=TRUNC(INDIRECT(ADDRESS(ROW(),COLUMN())))</formula>
    </cfRule>
  </conditionalFormatting>
  <conditionalFormatting sqref="I169:I218">
    <cfRule type="expression" dxfId="63" priority="304">
      <formula>INDIRECT(ADDRESS(ROW(),COLUMN()))=TRUNC(INDIRECT(ADDRESS(ROW(),COLUMN())))</formula>
    </cfRule>
  </conditionalFormatting>
  <conditionalFormatting sqref="L169:L218">
    <cfRule type="expression" dxfId="62" priority="303">
      <formula>INDIRECT(ADDRESS(ROW(),COLUMN()))=TRUNC(INDIRECT(ADDRESS(ROW(),COLUMN())))</formula>
    </cfRule>
  </conditionalFormatting>
  <conditionalFormatting sqref="M6:Q7">
    <cfRule type="cellIs" dxfId="61" priority="1" operator="equal">
      <formula>"「費目：その他」で補助対象外に仕分けされていないものがあります。"</formula>
    </cfRule>
  </conditionalFormatting>
  <conditionalFormatting sqref="O169:O218">
    <cfRule type="expression" dxfId="6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C3:C4"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I169:I218 L169:L218 O169:O218 Q169:Q218 G169:G218 G231:H235 G224:H229 F224:F235 F238:H264"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116</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166</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2-11</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9" priority="301">
      <formula>INDIRECT(ADDRESS(ROW(),COLUMN()))=TRUNC(INDIRECT(ADDRESS(ROW(),COLUMN())))</formula>
    </cfRule>
  </conditionalFormatting>
  <conditionalFormatting sqref="G169:G218">
    <cfRule type="expression" dxfId="58" priority="2">
      <formula>INDIRECT(ADDRESS(ROW(),COLUMN()))=TRUNC(INDIRECT(ADDRESS(ROW(),COLUMN())))</formula>
    </cfRule>
  </conditionalFormatting>
  <conditionalFormatting sqref="I169:I218">
    <cfRule type="expression" dxfId="57" priority="304">
      <formula>INDIRECT(ADDRESS(ROW(),COLUMN()))=TRUNC(INDIRECT(ADDRESS(ROW(),COLUMN())))</formula>
    </cfRule>
  </conditionalFormatting>
  <conditionalFormatting sqref="L169:L218">
    <cfRule type="expression" dxfId="56" priority="303">
      <formula>INDIRECT(ADDRESS(ROW(),COLUMN()))=TRUNC(INDIRECT(ADDRESS(ROW(),COLUMN())))</formula>
    </cfRule>
  </conditionalFormatting>
  <conditionalFormatting sqref="M6:Q7">
    <cfRule type="cellIs" dxfId="55" priority="1" operator="equal">
      <formula>"「費目：その他」で補助対象外に仕分けされていないものがあります。"</formula>
    </cfRule>
  </conditionalFormatting>
  <conditionalFormatting sqref="O169:O218">
    <cfRule type="expression" dxfId="54"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69:A218 A11:A159 A10:B10 C3:C4"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117</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2-12</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3" priority="301">
      <formula>INDIRECT(ADDRESS(ROW(),COLUMN()))=TRUNC(INDIRECT(ADDRESS(ROW(),COLUMN())))</formula>
    </cfRule>
  </conditionalFormatting>
  <conditionalFormatting sqref="G169:G218">
    <cfRule type="expression" dxfId="52" priority="2">
      <formula>INDIRECT(ADDRESS(ROW(),COLUMN()))=TRUNC(INDIRECT(ADDRESS(ROW(),COLUMN())))</formula>
    </cfRule>
  </conditionalFormatting>
  <conditionalFormatting sqref="I169:I218">
    <cfRule type="expression" dxfId="51" priority="304">
      <formula>INDIRECT(ADDRESS(ROW(),COLUMN()))=TRUNC(INDIRECT(ADDRESS(ROW(),COLUMN())))</formula>
    </cfRule>
  </conditionalFormatting>
  <conditionalFormatting sqref="L169:L218">
    <cfRule type="expression" dxfId="50" priority="303">
      <formula>INDIRECT(ADDRESS(ROW(),COLUMN()))=TRUNC(INDIRECT(ADDRESS(ROW(),COLUMN())))</formula>
    </cfRule>
  </conditionalFormatting>
  <conditionalFormatting sqref="M6:Q7">
    <cfRule type="cellIs" dxfId="49" priority="1" operator="equal">
      <formula>"「費目：その他」で補助対象外に仕分けされていないものがあります。"</formula>
    </cfRule>
  </conditionalFormatting>
  <conditionalFormatting sqref="O169:O218">
    <cfRule type="expression" dxfId="48"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69:A218 A11:A159 A10:B10 C3:C4"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I169:I218 L169:L218 O169:O218 Q169:Q218 G169:G218 G231:H235 G224:H229 F224:F235 F238:H264"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118</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165</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2-13</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169</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6"/>
  <conditionalFormatting sqref="G10:G159 I10:I159 L10:L159 O10:O159">
    <cfRule type="expression" dxfId="47" priority="301">
      <formula>INDIRECT(ADDRESS(ROW(),COLUMN()))=TRUNC(INDIRECT(ADDRESS(ROW(),COLUMN())))</formula>
    </cfRule>
  </conditionalFormatting>
  <conditionalFormatting sqref="G169:G218">
    <cfRule type="expression" dxfId="46" priority="2">
      <formula>INDIRECT(ADDRESS(ROW(),COLUMN()))=TRUNC(INDIRECT(ADDRESS(ROW(),COLUMN())))</formula>
    </cfRule>
  </conditionalFormatting>
  <conditionalFormatting sqref="I169:I218">
    <cfRule type="expression" dxfId="45" priority="304">
      <formula>INDIRECT(ADDRESS(ROW(),COLUMN()))=TRUNC(INDIRECT(ADDRESS(ROW(),COLUMN())))</formula>
    </cfRule>
  </conditionalFormatting>
  <conditionalFormatting sqref="L169:L218">
    <cfRule type="expression" dxfId="44" priority="303">
      <formula>INDIRECT(ADDRESS(ROW(),COLUMN()))=TRUNC(INDIRECT(ADDRESS(ROW(),COLUMN())))</formula>
    </cfRule>
  </conditionalFormatting>
  <conditionalFormatting sqref="M6:Q7">
    <cfRule type="cellIs" dxfId="43" priority="1" operator="equal">
      <formula>"「費目：その他」で補助対象外に仕分けされていないものがあります。"</formula>
    </cfRule>
  </conditionalFormatting>
  <conditionalFormatting sqref="O169:O218">
    <cfRule type="expression" dxfId="42"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69:A218 A11:A159 A10:B10 C3:C4"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132</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2-14</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168</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6"/>
  <conditionalFormatting sqref="G10:G159 I10:I159 L10:L159 O10:O159">
    <cfRule type="expression" dxfId="41" priority="302">
      <formula>INDIRECT(ADDRESS(ROW(),COLUMN()))=TRUNC(INDIRECT(ADDRESS(ROW(),COLUMN())))</formula>
    </cfRule>
  </conditionalFormatting>
  <conditionalFormatting sqref="G169:G218">
    <cfRule type="expression" dxfId="40" priority="3">
      <formula>INDIRECT(ADDRESS(ROW(),COLUMN()))=TRUNC(INDIRECT(ADDRESS(ROW(),COLUMN())))</formula>
    </cfRule>
  </conditionalFormatting>
  <conditionalFormatting sqref="I169:I218">
    <cfRule type="expression" dxfId="39" priority="305">
      <formula>INDIRECT(ADDRESS(ROW(),COLUMN()))=TRUNC(INDIRECT(ADDRESS(ROW(),COLUMN())))</formula>
    </cfRule>
  </conditionalFormatting>
  <conditionalFormatting sqref="L169:L218">
    <cfRule type="expression" dxfId="38" priority="304">
      <formula>INDIRECT(ADDRESS(ROW(),COLUMN()))=TRUNC(INDIRECT(ADDRESS(ROW(),COLUMN())))</formula>
    </cfRule>
  </conditionalFormatting>
  <conditionalFormatting sqref="M6:Q7">
    <cfRule type="cellIs" dxfId="37" priority="1" operator="equal">
      <formula>"「費目：その他」で補助対象外に仕分けされていないものがあります。"</formula>
    </cfRule>
  </conditionalFormatting>
  <conditionalFormatting sqref="O169:O218">
    <cfRule type="expression" dxfId="36" priority="303">
      <formula>INDIRECT(ADDRESS(ROW(),COLUMN()))=TRUNC(INDIRECT(ADDRESS(ROW(),COLUMN())))</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C3:C4"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I169:I218 L169:L218 O169:O218 Q169:Q218 G169:G218 G231:H235 G224:H229 F224:F235 F238:H264"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K45"/>
  <sheetViews>
    <sheetView showGridLines="0" view="pageBreakPreview" zoomScaleNormal="100" zoomScaleSheetLayoutView="100" workbookViewId="0">
      <selection activeCell="F15" sqref="F15"/>
    </sheetView>
  </sheetViews>
  <sheetFormatPr defaultColWidth="9" defaultRowHeight="13.8" x14ac:dyDescent="0.2"/>
  <cols>
    <col min="1" max="1" width="1.6640625" style="22" customWidth="1"/>
    <col min="2" max="2" width="4.77734375" style="22" customWidth="1"/>
    <col min="3" max="3" width="14.88671875" style="22" customWidth="1"/>
    <col min="4" max="4" width="17" style="22" customWidth="1"/>
    <col min="5" max="5" width="15.77734375" style="22" customWidth="1"/>
    <col min="6" max="6" width="39.6640625" style="22" customWidth="1"/>
    <col min="7" max="7" width="3.44140625" style="22" customWidth="1"/>
    <col min="8" max="9" width="8" style="22" customWidth="1"/>
    <col min="10" max="10" width="11" style="22" customWidth="1"/>
    <col min="11" max="11" width="1.33203125" style="22" customWidth="1"/>
    <col min="12" max="16384" width="9" style="22"/>
  </cols>
  <sheetData>
    <row r="1" spans="1:10" ht="18" customHeight="1" x14ac:dyDescent="0.2">
      <c r="A1" s="177" t="str">
        <f>IF(事業計画書!$T$5="","",事業計画書!$T$5)</f>
        <v>〇〇県</v>
      </c>
      <c r="B1" s="177"/>
      <c r="C1" s="177"/>
      <c r="D1" s="177"/>
      <c r="E1" s="177"/>
      <c r="F1" s="177"/>
    </row>
    <row r="2" spans="1:10" ht="18" customHeight="1" x14ac:dyDescent="0.2">
      <c r="A2" s="177"/>
      <c r="B2" s="107" t="s">
        <v>151</v>
      </c>
      <c r="C2" s="177"/>
      <c r="D2" s="177"/>
      <c r="E2" s="177"/>
      <c r="F2" s="177"/>
    </row>
    <row r="3" spans="1:10" ht="9.9" customHeight="1" x14ac:dyDescent="0.2">
      <c r="A3" s="177"/>
      <c r="B3" s="177"/>
      <c r="C3" s="107"/>
      <c r="D3" s="107"/>
      <c r="E3" s="107"/>
      <c r="F3" s="107"/>
    </row>
    <row r="4" spans="1:10" ht="18" customHeight="1" x14ac:dyDescent="0.2">
      <c r="A4" s="177"/>
      <c r="B4" s="107" t="s">
        <v>13</v>
      </c>
      <c r="C4" s="107"/>
      <c r="D4" s="107"/>
      <c r="E4" s="107"/>
      <c r="F4" s="108" t="s">
        <v>14</v>
      </c>
    </row>
    <row r="5" spans="1:10" ht="18" customHeight="1" x14ac:dyDescent="0.2">
      <c r="A5" s="177"/>
      <c r="B5" s="381" t="s">
        <v>4</v>
      </c>
      <c r="C5" s="381"/>
      <c r="D5" s="381"/>
      <c r="E5" s="122" t="s">
        <v>152</v>
      </c>
      <c r="F5" s="163" t="s">
        <v>153</v>
      </c>
      <c r="H5" s="146"/>
      <c r="I5" s="146"/>
      <c r="J5" s="146"/>
    </row>
    <row r="6" spans="1:10" ht="18" customHeight="1" x14ac:dyDescent="0.2">
      <c r="A6" s="177"/>
      <c r="B6" s="391" t="s">
        <v>16</v>
      </c>
      <c r="C6" s="391"/>
      <c r="D6" s="391"/>
      <c r="E6" s="166">
        <f>'内訳書１(収入事業別)'!$Y8</f>
        <v>1250000</v>
      </c>
      <c r="F6" s="193"/>
      <c r="H6" s="146"/>
      <c r="I6" s="146"/>
      <c r="J6" s="146"/>
    </row>
    <row r="7" spans="1:10" ht="18" customHeight="1" x14ac:dyDescent="0.2">
      <c r="A7" s="177"/>
      <c r="B7" s="392" t="s">
        <v>17</v>
      </c>
      <c r="C7" s="392"/>
      <c r="D7" s="392"/>
      <c r="E7" s="174">
        <f>'内訳書１(収入事業別)'!$Y9</f>
        <v>0</v>
      </c>
      <c r="F7" s="187"/>
      <c r="H7" s="146"/>
      <c r="I7" s="146"/>
      <c r="J7" s="146"/>
    </row>
    <row r="8" spans="1:10" ht="18" customHeight="1" x14ac:dyDescent="0.2">
      <c r="A8" s="177"/>
      <c r="B8" s="399" t="s">
        <v>124</v>
      </c>
      <c r="C8" s="393" t="s">
        <v>19</v>
      </c>
      <c r="D8" s="394"/>
      <c r="E8" s="168">
        <f>'内訳書１(収入事業別)'!$Y10</f>
        <v>0</v>
      </c>
      <c r="F8" s="189"/>
      <c r="H8" s="146"/>
      <c r="I8" s="146"/>
      <c r="J8" s="146"/>
    </row>
    <row r="9" spans="1:10" ht="18" customHeight="1" x14ac:dyDescent="0.2">
      <c r="A9" s="177"/>
      <c r="B9" s="400"/>
      <c r="C9" s="395" t="s">
        <v>12</v>
      </c>
      <c r="D9" s="396"/>
      <c r="E9" s="178">
        <f>'内訳書１(収入事業別)'!$Y11</f>
        <v>0</v>
      </c>
      <c r="F9" s="190"/>
      <c r="H9" s="146"/>
      <c r="I9" s="146"/>
      <c r="J9" s="146"/>
    </row>
    <row r="10" spans="1:10" ht="33.049999999999997" customHeight="1" x14ac:dyDescent="0.2">
      <c r="A10" s="177"/>
      <c r="B10" s="400"/>
      <c r="C10" s="395" t="s">
        <v>6</v>
      </c>
      <c r="D10" s="396"/>
      <c r="E10" s="178">
        <f>'内訳書１(収入事業別)'!$Y12</f>
        <v>15000</v>
      </c>
      <c r="F10" s="216" t="s">
        <v>175</v>
      </c>
      <c r="H10" s="146"/>
      <c r="I10" s="146"/>
      <c r="J10" s="146"/>
    </row>
    <row r="11" spans="1:10" ht="18" customHeight="1" x14ac:dyDescent="0.2">
      <c r="A11" s="177"/>
      <c r="B11" s="400"/>
      <c r="C11" s="397" t="s">
        <v>20</v>
      </c>
      <c r="D11" s="398"/>
      <c r="E11" s="173">
        <f>'内訳書１(収入事業別)'!$Y13</f>
        <v>0</v>
      </c>
      <c r="F11" s="191"/>
      <c r="H11" s="146"/>
      <c r="I11" s="146"/>
      <c r="J11" s="146"/>
    </row>
    <row r="12" spans="1:10" ht="18" customHeight="1" x14ac:dyDescent="0.2">
      <c r="A12" s="177"/>
      <c r="B12" s="401"/>
      <c r="C12" s="402" t="s">
        <v>125</v>
      </c>
      <c r="D12" s="403"/>
      <c r="E12" s="165">
        <f>SUM($E$8:$E$11)</f>
        <v>15000</v>
      </c>
      <c r="F12" s="194"/>
      <c r="H12" s="146"/>
      <c r="I12" s="146"/>
      <c r="J12" s="146"/>
    </row>
    <row r="13" spans="1:10" ht="18" customHeight="1" x14ac:dyDescent="0.2">
      <c r="A13" s="177"/>
      <c r="B13" s="382" t="s">
        <v>0</v>
      </c>
      <c r="C13" s="383"/>
      <c r="D13" s="384"/>
      <c r="E13" s="166">
        <f>SUM($E$6:$E$7,$E$12)</f>
        <v>1265000</v>
      </c>
      <c r="F13" s="188"/>
      <c r="H13" s="146"/>
      <c r="I13" s="146"/>
      <c r="J13" s="146"/>
    </row>
    <row r="14" spans="1:10" ht="18" customHeight="1" thickBot="1" x14ac:dyDescent="0.25">
      <c r="A14" s="177"/>
      <c r="B14" s="385" t="s">
        <v>21</v>
      </c>
      <c r="C14" s="386"/>
      <c r="D14" s="387"/>
      <c r="E14" s="179">
        <f>'内訳書１(収入事業別)'!$Y16</f>
        <v>2500000</v>
      </c>
      <c r="F14" s="195"/>
      <c r="H14" s="22" t="s">
        <v>251</v>
      </c>
    </row>
    <row r="15" spans="1:10" ht="18" customHeight="1" thickTop="1" x14ac:dyDescent="0.2">
      <c r="A15" s="177"/>
      <c r="B15" s="388" t="s">
        <v>22</v>
      </c>
      <c r="C15" s="389"/>
      <c r="D15" s="390"/>
      <c r="E15" s="180">
        <f>SUM($E$13:$E$14)</f>
        <v>3765000</v>
      </c>
      <c r="F15" s="196"/>
    </row>
    <row r="16" spans="1:10" ht="15.05" customHeight="1" x14ac:dyDescent="0.2">
      <c r="A16" s="177"/>
      <c r="B16" s="107"/>
      <c r="C16" s="107"/>
      <c r="D16" s="107"/>
      <c r="E16" s="404" t="str">
        <f>IF(E15&lt;&gt;E45,"収入額と支出額が一致しません。","")</f>
        <v/>
      </c>
      <c r="F16" s="404"/>
    </row>
    <row r="17" spans="1:11" ht="18" customHeight="1" x14ac:dyDescent="0.2">
      <c r="A17" s="177"/>
      <c r="B17" s="107" t="s">
        <v>5</v>
      </c>
      <c r="C17" s="107"/>
      <c r="D17" s="107"/>
      <c r="E17" s="107"/>
      <c r="F17" s="108" t="s">
        <v>14</v>
      </c>
    </row>
    <row r="18" spans="1:11" ht="18" customHeight="1" x14ac:dyDescent="0.2">
      <c r="A18" s="177"/>
      <c r="B18" s="167"/>
      <c r="C18" s="163" t="s">
        <v>10</v>
      </c>
      <c r="D18" s="163" t="s">
        <v>33</v>
      </c>
      <c r="E18" s="122" t="s">
        <v>152</v>
      </c>
      <c r="F18" s="163" t="s">
        <v>153</v>
      </c>
    </row>
    <row r="19" spans="1:11" ht="18" customHeight="1" x14ac:dyDescent="0.2">
      <c r="A19" s="177"/>
      <c r="B19" s="416" t="s">
        <v>24</v>
      </c>
      <c r="C19" s="248" t="s">
        <v>178</v>
      </c>
      <c r="D19" s="109" t="s">
        <v>184</v>
      </c>
      <c r="E19" s="169">
        <f>SUMIFS('内訳書１(収入事業別)'!$E23:$X23,'内訳書１(収入事業別)'!$E$21:$X$21,事業計画書!$S$5)</f>
        <v>0</v>
      </c>
      <c r="F19" s="184"/>
    </row>
    <row r="20" spans="1:11" ht="18" customHeight="1" x14ac:dyDescent="0.2">
      <c r="A20" s="177"/>
      <c r="B20" s="417"/>
      <c r="C20" s="208"/>
      <c r="D20" s="110" t="s">
        <v>9</v>
      </c>
      <c r="E20" s="170">
        <f>SUMIFS('内訳書１(収入事業別)'!$E24:$X24,'内訳書１(収入事業別)'!$E$21:$X$21,事業計画書!$S$5)</f>
        <v>0</v>
      </c>
      <c r="F20" s="185"/>
    </row>
    <row r="21" spans="1:11" ht="18" customHeight="1" x14ac:dyDescent="0.2">
      <c r="A21" s="177"/>
      <c r="B21" s="417"/>
      <c r="C21" s="223"/>
      <c r="D21" s="111" t="s">
        <v>27</v>
      </c>
      <c r="E21" s="171">
        <f>SUMIFS('内訳書１(収入事業別)'!$E25:$X25,'内訳書１(収入事業別)'!$E$21:$X$21,事業計画書!$S$5)</f>
        <v>0</v>
      </c>
      <c r="F21" s="186"/>
    </row>
    <row r="22" spans="1:11" ht="18" customHeight="1" x14ac:dyDescent="0.2">
      <c r="A22" s="177"/>
      <c r="B22" s="417"/>
      <c r="C22" s="213" t="s">
        <v>177</v>
      </c>
      <c r="D22" s="213" t="s">
        <v>177</v>
      </c>
      <c r="E22" s="166">
        <f>SUMIFS('内訳書１(収入事業別)'!$E26:$X26,'内訳書１(収入事業別)'!$E$21:$X$21,事業計画書!$S$5)</f>
        <v>0</v>
      </c>
      <c r="F22" s="227"/>
    </row>
    <row r="23" spans="1:11" ht="18" customHeight="1" x14ac:dyDescent="0.2">
      <c r="A23" s="177"/>
      <c r="B23" s="417"/>
      <c r="C23" s="248" t="s">
        <v>180</v>
      </c>
      <c r="D23" s="209" t="s">
        <v>2</v>
      </c>
      <c r="E23" s="170">
        <f>SUMIFS('内訳書１(収入事業別)'!$E27:$X27,'内訳書１(収入事業別)'!$E$21:$X$21,事業計画書!$S$5)</f>
        <v>0</v>
      </c>
      <c r="F23" s="226"/>
    </row>
    <row r="24" spans="1:11" ht="18" customHeight="1" x14ac:dyDescent="0.2">
      <c r="A24" s="177"/>
      <c r="B24" s="417"/>
      <c r="C24" s="221"/>
      <c r="D24" s="111" t="s">
        <v>28</v>
      </c>
      <c r="E24" s="171">
        <f>SUMIFS('内訳書１(収入事業別)'!$E28:$X28,'内訳書１(収入事業別)'!$E$21:$X$21,事業計画書!$S$5)</f>
        <v>0</v>
      </c>
      <c r="F24" s="186"/>
    </row>
    <row r="25" spans="1:11" ht="18" customHeight="1" x14ac:dyDescent="0.2">
      <c r="A25" s="177"/>
      <c r="B25" s="417"/>
      <c r="C25" s="248" t="s">
        <v>181</v>
      </c>
      <c r="D25" s="110" t="s">
        <v>182</v>
      </c>
      <c r="E25" s="172">
        <f>SUMIFS('内訳書１(収入事業別)'!$E29:$X29,'内訳書１(収入事業別)'!$E$21:$X$21,事業計画書!$S$5)</f>
        <v>0</v>
      </c>
      <c r="F25" s="185"/>
    </row>
    <row r="26" spans="1:11" ht="18" customHeight="1" x14ac:dyDescent="0.2">
      <c r="A26" s="177"/>
      <c r="B26" s="417"/>
      <c r="C26" s="220"/>
      <c r="D26" s="110" t="s">
        <v>26</v>
      </c>
      <c r="E26" s="170">
        <f>SUMIFS('内訳書１(収入事業別)'!$E30:$X30,'内訳書１(収入事業別)'!$E$21:$X$21,事業計画書!$S$5)</f>
        <v>0</v>
      </c>
      <c r="F26" s="185"/>
    </row>
    <row r="27" spans="1:11" ht="18" customHeight="1" x14ac:dyDescent="0.2">
      <c r="A27" s="177"/>
      <c r="B27" s="417"/>
      <c r="C27" s="221"/>
      <c r="D27" s="111" t="s">
        <v>179</v>
      </c>
      <c r="E27" s="171">
        <f>SUMIFS('内訳書１(収入事業別)'!$E31:$X31,'内訳書１(収入事業別)'!$E$21:$X$21,事業計画書!$S$5)</f>
        <v>0</v>
      </c>
      <c r="F27" s="186"/>
      <c r="H27" s="379" t="s">
        <v>141</v>
      </c>
      <c r="I27" s="379"/>
      <c r="J27" s="119">
        <f>SUMIFS('内訳書１(収入事業別)'!$E33:$X33,'内訳書１(収入事業別)'!$E$21:$X$21,事業計画書!S4)+SUMIFS('内訳書１(収入事業別)'!$E34:$X34,'内訳書１(収入事業別)'!$E$21:$X$21,"&lt;&gt;"&amp;事業計画書!S4)</f>
        <v>3750000</v>
      </c>
      <c r="K27"/>
    </row>
    <row r="28" spans="1:11" ht="18" customHeight="1" x14ac:dyDescent="0.2">
      <c r="A28" s="177"/>
      <c r="B28" s="417"/>
      <c r="C28" s="162" t="s">
        <v>139</v>
      </c>
      <c r="D28" s="109" t="s">
        <v>8</v>
      </c>
      <c r="E28" s="168">
        <f>$J$28</f>
        <v>1750000</v>
      </c>
      <c r="F28" s="184"/>
      <c r="H28" s="380" t="s">
        <v>142</v>
      </c>
      <c r="I28" s="118" t="s">
        <v>75</v>
      </c>
      <c r="J28" s="119">
        <f>$J$27-$J$29</f>
        <v>1750000</v>
      </c>
      <c r="K28"/>
    </row>
    <row r="29" spans="1:11" ht="18" customHeight="1" x14ac:dyDescent="0.2">
      <c r="A29" s="177"/>
      <c r="B29" s="417"/>
      <c r="C29" s="223"/>
      <c r="D29" s="111" t="s">
        <v>29</v>
      </c>
      <c r="E29" s="173">
        <f>$J$29</f>
        <v>2000000</v>
      </c>
      <c r="F29" s="186"/>
      <c r="H29" s="380"/>
      <c r="I29" s="118" t="s">
        <v>29</v>
      </c>
      <c r="J29" s="120">
        <v>2000000</v>
      </c>
    </row>
    <row r="30" spans="1:11" ht="18" customHeight="1" x14ac:dyDescent="0.2">
      <c r="A30" s="177"/>
      <c r="B30" s="417"/>
      <c r="C30" s="406" t="s">
        <v>18</v>
      </c>
      <c r="D30" s="407"/>
      <c r="E30" s="165">
        <f>SUM($E$19:$E$29)</f>
        <v>3750000</v>
      </c>
      <c r="F30" s="206"/>
    </row>
    <row r="31" spans="1:11" ht="18" customHeight="1" thickBot="1" x14ac:dyDescent="0.25">
      <c r="A31" s="177"/>
      <c r="B31" s="417"/>
      <c r="C31" s="408" t="s">
        <v>15</v>
      </c>
      <c r="D31" s="409"/>
      <c r="E31" s="174">
        <f>SUMIFS('内訳書１(収入事業別)'!$E35:$X35,'内訳書１(収入事業別)'!$E$21:$X$21,事業計画書!$S$5)</f>
        <v>0</v>
      </c>
      <c r="F31" s="187"/>
    </row>
    <row r="32" spans="1:11" ht="18" customHeight="1" thickBot="1" x14ac:dyDescent="0.25">
      <c r="A32" s="177"/>
      <c r="B32" s="418"/>
      <c r="C32" s="410" t="s">
        <v>30</v>
      </c>
      <c r="D32" s="411"/>
      <c r="E32" s="210">
        <f>$E$30-$E$31</f>
        <v>3750000</v>
      </c>
      <c r="F32" s="211"/>
      <c r="J32" s="121" t="s">
        <v>143</v>
      </c>
    </row>
    <row r="33" spans="1:6" ht="18" customHeight="1" x14ac:dyDescent="0.2">
      <c r="A33" s="177"/>
      <c r="B33" s="412" t="s">
        <v>32</v>
      </c>
      <c r="C33" s="419" t="s">
        <v>178</v>
      </c>
      <c r="D33" s="109" t="s">
        <v>184</v>
      </c>
      <c r="E33" s="169">
        <f>SUMIFS('内訳書１(収入事業別)'!$E37:$X37,'内訳書１(収入事業別)'!$E$21:$X$21,事業計画書!$S$5)</f>
        <v>0</v>
      </c>
      <c r="F33" s="184"/>
    </row>
    <row r="34" spans="1:6" ht="18" customHeight="1" x14ac:dyDescent="0.2">
      <c r="A34" s="177"/>
      <c r="B34" s="413"/>
      <c r="C34" s="420"/>
      <c r="D34" s="110" t="s">
        <v>9</v>
      </c>
      <c r="E34" s="170">
        <f>SUMIFS('内訳書１(収入事業別)'!$E38:$X38,'内訳書１(収入事業別)'!$E$21:$X$21,事業計画書!$S$5)</f>
        <v>0</v>
      </c>
      <c r="F34" s="185"/>
    </row>
    <row r="35" spans="1:6" ht="18" customHeight="1" x14ac:dyDescent="0.2">
      <c r="A35" s="177"/>
      <c r="B35" s="413"/>
      <c r="C35" s="223"/>
      <c r="D35" s="111" t="s">
        <v>27</v>
      </c>
      <c r="E35" s="171">
        <f>SUMIFS('内訳書１(収入事業別)'!$E39:$X39,'内訳書１(収入事業別)'!$E$21:$X$21,事業計画書!$S$5)</f>
        <v>0</v>
      </c>
      <c r="F35" s="186"/>
    </row>
    <row r="36" spans="1:6" ht="18" customHeight="1" x14ac:dyDescent="0.2">
      <c r="A36" s="177"/>
      <c r="B36" s="413"/>
      <c r="C36" s="213" t="s">
        <v>177</v>
      </c>
      <c r="D36" s="213" t="s">
        <v>177</v>
      </c>
      <c r="E36" s="166">
        <f>SUMIFS('内訳書１(収入事業別)'!$E40:$X40,'内訳書１(収入事業別)'!$E$21:$X$21,事業計画書!$S$5)</f>
        <v>0</v>
      </c>
      <c r="F36" s="227"/>
    </row>
    <row r="37" spans="1:6" ht="18" customHeight="1" x14ac:dyDescent="0.2">
      <c r="A37" s="177"/>
      <c r="B37" s="413"/>
      <c r="C37" s="248" t="s">
        <v>180</v>
      </c>
      <c r="D37" s="209" t="s">
        <v>2</v>
      </c>
      <c r="E37" s="170">
        <f>SUMIFS('内訳書１(収入事業別)'!$E41:$X41,'内訳書１(収入事業別)'!$E$21:$X$21,事業計画書!$S$5)</f>
        <v>0</v>
      </c>
      <c r="F37" s="226"/>
    </row>
    <row r="38" spans="1:6" ht="18" customHeight="1" x14ac:dyDescent="0.2">
      <c r="A38" s="177"/>
      <c r="B38" s="413"/>
      <c r="C38" s="221"/>
      <c r="D38" s="111" t="s">
        <v>28</v>
      </c>
      <c r="E38" s="171">
        <f>SUMIFS('内訳書１(収入事業別)'!$E42:$X42,'内訳書１(収入事業別)'!$E$21:$X$21,事業計画書!$S$5)</f>
        <v>0</v>
      </c>
      <c r="F38" s="186"/>
    </row>
    <row r="39" spans="1:6" ht="18" customHeight="1" x14ac:dyDescent="0.2">
      <c r="A39" s="177"/>
      <c r="B39" s="413"/>
      <c r="C39" s="248" t="s">
        <v>181</v>
      </c>
      <c r="D39" s="110" t="s">
        <v>182</v>
      </c>
      <c r="E39" s="172">
        <f>SUMIFS('内訳書１(収入事業別)'!$E43:$X43,'内訳書１(収入事業別)'!$E$21:$X$21,事業計画書!$S$5)</f>
        <v>0</v>
      </c>
      <c r="F39" s="185"/>
    </row>
    <row r="40" spans="1:6" ht="18" customHeight="1" x14ac:dyDescent="0.2">
      <c r="A40" s="177"/>
      <c r="B40" s="413"/>
      <c r="C40" s="220"/>
      <c r="D40" s="110" t="s">
        <v>26</v>
      </c>
      <c r="E40" s="170">
        <f>SUMIFS('内訳書１(収入事業別)'!$E44:$X44,'内訳書１(収入事業別)'!$E$21:$X$21,事業計画書!$S$5)</f>
        <v>0</v>
      </c>
      <c r="F40" s="185"/>
    </row>
    <row r="41" spans="1:6" ht="18" customHeight="1" x14ac:dyDescent="0.2">
      <c r="A41" s="177"/>
      <c r="B41" s="413"/>
      <c r="C41" s="220"/>
      <c r="D41" s="228" t="s">
        <v>179</v>
      </c>
      <c r="E41" s="172">
        <f>SUMIFS('内訳書１(収入事業別)'!$E45:$X45,'内訳書１(収入事業別)'!$E$21:$X$21,事業計画書!$S$5)</f>
        <v>0</v>
      </c>
      <c r="F41" s="190"/>
    </row>
    <row r="42" spans="1:6" ht="18" customHeight="1" x14ac:dyDescent="0.2">
      <c r="A42" s="177"/>
      <c r="B42" s="413"/>
      <c r="C42" s="222"/>
      <c r="D42" s="96" t="s">
        <v>52</v>
      </c>
      <c r="E42" s="175">
        <f>SUMIFS('内訳書１(収入事業別)'!$E46:$X46,'内訳書１(収入事業別)'!$E$21:$X$21,事業計画書!$S$5)</f>
        <v>0</v>
      </c>
      <c r="F42" s="191"/>
    </row>
    <row r="43" spans="1:6" ht="18" customHeight="1" x14ac:dyDescent="0.2">
      <c r="A43" s="177"/>
      <c r="B43" s="413"/>
      <c r="C43" s="212" t="s">
        <v>140</v>
      </c>
      <c r="D43" s="213" t="s">
        <v>8</v>
      </c>
      <c r="E43" s="166">
        <f>SUMIFS('内訳書１(収入事業別)'!$E47:$X47,'内訳書１(収入事業別)'!$E$21:$X$21,事業計画書!$S$5000)+SUMIFS('内訳書１(収入事業別)'!$E48:$X48,'内訳書１(収入事業別)'!$E$21:$X$21,"&lt;&gt;" &amp;事業計画書!$S$5000)</f>
        <v>15000</v>
      </c>
      <c r="F43" s="193"/>
    </row>
    <row r="44" spans="1:6" ht="18" customHeight="1" thickBot="1" x14ac:dyDescent="0.25">
      <c r="A44" s="177"/>
      <c r="B44" s="413"/>
      <c r="C44" s="414" t="s">
        <v>31</v>
      </c>
      <c r="D44" s="415"/>
      <c r="E44" s="175">
        <f>SUM($E$33:$E$43)</f>
        <v>15000</v>
      </c>
      <c r="F44" s="207"/>
    </row>
    <row r="45" spans="1:6" ht="18" customHeight="1" thickTop="1" x14ac:dyDescent="0.2">
      <c r="A45" s="177"/>
      <c r="B45" s="388" t="s">
        <v>110</v>
      </c>
      <c r="C45" s="405"/>
      <c r="D45" s="405"/>
      <c r="E45" s="176">
        <f>SUM($E$30,$E$44)</f>
        <v>3765000</v>
      </c>
      <c r="F45" s="192"/>
    </row>
  </sheetData>
  <sheetProtection formatColumns="0"/>
  <mergeCells count="23">
    <mergeCell ref="B45:D45"/>
    <mergeCell ref="C30:D30"/>
    <mergeCell ref="C31:D31"/>
    <mergeCell ref="C32:D32"/>
    <mergeCell ref="B33:B44"/>
    <mergeCell ref="C44:D44"/>
    <mergeCell ref="B19:B32"/>
    <mergeCell ref="C33:C34"/>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s>
  <phoneticPr fontId="6"/>
  <dataValidations count="1">
    <dataValidation imeMode="off" allowBlank="1" showInputMessage="1" showErrorMessage="1" sqref="E6:F15 J27:J29 E19:F45" xr:uid="{00000000-0002-0000-0100-000000000000}"/>
  </dataValidations>
  <pageMargins left="0.7" right="0.7" top="0.75" bottom="0.75" header="0.3" footer="0.3"/>
  <pageSetup paperSize="9" scale="91"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119</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2-15</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6"/>
  <conditionalFormatting sqref="G10:G159 I10:I159 L10:L159 O10:O159">
    <cfRule type="expression" dxfId="35" priority="302">
      <formula>INDIRECT(ADDRESS(ROW(),COLUMN()))=TRUNC(INDIRECT(ADDRESS(ROW(),COLUMN())))</formula>
    </cfRule>
  </conditionalFormatting>
  <conditionalFormatting sqref="G169:G218">
    <cfRule type="expression" dxfId="34" priority="3">
      <formula>INDIRECT(ADDRESS(ROW(),COLUMN()))=TRUNC(INDIRECT(ADDRESS(ROW(),COLUMN())))</formula>
    </cfRule>
  </conditionalFormatting>
  <conditionalFormatting sqref="I169:I218">
    <cfRule type="expression" dxfId="33" priority="305">
      <formula>INDIRECT(ADDRESS(ROW(),COLUMN()))=TRUNC(INDIRECT(ADDRESS(ROW(),COLUMN())))</formula>
    </cfRule>
  </conditionalFormatting>
  <conditionalFormatting sqref="L169:L218">
    <cfRule type="expression" dxfId="32" priority="304">
      <formula>INDIRECT(ADDRESS(ROW(),COLUMN()))=TRUNC(INDIRECT(ADDRESS(ROW(),COLUMN())))</formula>
    </cfRule>
  </conditionalFormatting>
  <conditionalFormatting sqref="M6:Q7">
    <cfRule type="cellIs" dxfId="31" priority="1" operator="equal">
      <formula>"「費目：その他」で補助対象外に仕分けされていないものがあります。"</formula>
    </cfRule>
  </conditionalFormatting>
  <conditionalFormatting sqref="O169:O218">
    <cfRule type="expression" dxfId="30" priority="303">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C3:C4"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133</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2-16</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29" priority="301">
      <formula>INDIRECT(ADDRESS(ROW(),COLUMN()))=TRUNC(INDIRECT(ADDRESS(ROW(),COLUMN())))</formula>
    </cfRule>
  </conditionalFormatting>
  <conditionalFormatting sqref="G169:G218">
    <cfRule type="expression" dxfId="28" priority="2">
      <formula>INDIRECT(ADDRESS(ROW(),COLUMN()))=TRUNC(INDIRECT(ADDRESS(ROW(),COLUMN())))</formula>
    </cfRule>
  </conditionalFormatting>
  <conditionalFormatting sqref="I169:I218">
    <cfRule type="expression" dxfId="27" priority="304">
      <formula>INDIRECT(ADDRESS(ROW(),COLUMN()))=TRUNC(INDIRECT(ADDRESS(ROW(),COLUMN())))</formula>
    </cfRule>
  </conditionalFormatting>
  <conditionalFormatting sqref="L169:L218">
    <cfRule type="expression" dxfId="26" priority="303">
      <formula>INDIRECT(ADDRESS(ROW(),COLUMN()))=TRUNC(INDIRECT(ADDRESS(ROW(),COLUMN())))</formula>
    </cfRule>
  </conditionalFormatting>
  <conditionalFormatting sqref="M6:Q7">
    <cfRule type="cellIs" dxfId="25" priority="1" operator="equal">
      <formula>"「費目：その他」で補助対象外に仕分けされていないものがあります。"</formula>
    </cfRule>
  </conditionalFormatting>
  <conditionalFormatting sqref="O169:O218">
    <cfRule type="expression" dxfId="2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C3:C4"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G10:G159 I10:I159 L10:L159 O10:O159 Q10:Q159 I169:I218 L169:L218 O169:O218 Q169:Q218 G169:G218 G231:H235 G224:H229 F224:F235 F238:H264"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134</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2-17</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164</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23" priority="301">
      <formula>INDIRECT(ADDRESS(ROW(),COLUMN()))=TRUNC(INDIRECT(ADDRESS(ROW(),COLUMN())))</formula>
    </cfRule>
  </conditionalFormatting>
  <conditionalFormatting sqref="G169:G218">
    <cfRule type="expression" dxfId="22" priority="2">
      <formula>INDIRECT(ADDRESS(ROW(),COLUMN()))=TRUNC(INDIRECT(ADDRESS(ROW(),COLUMN())))</formula>
    </cfRule>
  </conditionalFormatting>
  <conditionalFormatting sqref="I169:I218">
    <cfRule type="expression" dxfId="21" priority="304">
      <formula>INDIRECT(ADDRESS(ROW(),COLUMN()))=TRUNC(INDIRECT(ADDRESS(ROW(),COLUMN())))</formula>
    </cfRule>
  </conditionalFormatting>
  <conditionalFormatting sqref="L169:L218">
    <cfRule type="expression" dxfId="20" priority="303">
      <formula>INDIRECT(ADDRESS(ROW(),COLUMN()))=TRUNC(INDIRECT(ADDRESS(ROW(),COLUMN())))</formula>
    </cfRule>
  </conditionalFormatting>
  <conditionalFormatting sqref="M6:Q7">
    <cfRule type="cellIs" dxfId="19" priority="1" operator="equal">
      <formula>"「費目：その他」で補助対象外に仕分けされていないものがあります。"</formula>
    </cfRule>
  </conditionalFormatting>
  <conditionalFormatting sqref="O169:O218">
    <cfRule type="expression" dxfId="1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69:A218 A11:A159 A10:B10 C3:C4"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135</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2-18</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7" priority="301">
      <formula>INDIRECT(ADDRESS(ROW(),COLUMN()))=TRUNC(INDIRECT(ADDRESS(ROW(),COLUMN())))</formula>
    </cfRule>
  </conditionalFormatting>
  <conditionalFormatting sqref="G169:G218">
    <cfRule type="expression" dxfId="16" priority="2">
      <formula>INDIRECT(ADDRESS(ROW(),COLUMN()))=TRUNC(INDIRECT(ADDRESS(ROW(),COLUMN())))</formula>
    </cfRule>
  </conditionalFormatting>
  <conditionalFormatting sqref="I169:I218">
    <cfRule type="expression" dxfId="15" priority="304">
      <formula>INDIRECT(ADDRESS(ROW(),COLUMN()))=TRUNC(INDIRECT(ADDRESS(ROW(),COLUMN())))</formula>
    </cfRule>
  </conditionalFormatting>
  <conditionalFormatting sqref="L169:L218">
    <cfRule type="expression" dxfId="14" priority="303">
      <formula>INDIRECT(ADDRESS(ROW(),COLUMN()))=TRUNC(INDIRECT(ADDRESS(ROW(),COLUMN())))</formula>
    </cfRule>
  </conditionalFormatting>
  <conditionalFormatting sqref="M6:Q7">
    <cfRule type="cellIs" dxfId="13" priority="1" operator="equal">
      <formula>"「費目：その他」で補助対象外に仕分けされていないものがあります。"</formula>
    </cfRule>
  </conditionalFormatting>
  <conditionalFormatting sqref="O169:O218">
    <cfRule type="expression" dxfId="1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C3:C4"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I169:I218 L169:L218 O169:O218 Q169:Q218 G169:G218 G231:H235 G224:H229 F224:F235 F238:H264"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120</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566">
        <v>150</v>
      </c>
      <c r="B159" s="567"/>
      <c r="C159" s="214"/>
      <c r="D159" s="214"/>
      <c r="E159" s="158"/>
      <c r="F159" s="153"/>
      <c r="G159" s="42"/>
      <c r="H159" s="143"/>
      <c r="I159" s="132"/>
      <c r="J159" s="37"/>
      <c r="K159" s="143"/>
      <c r="L159" s="132"/>
      <c r="M159" s="37"/>
      <c r="N159" s="143"/>
      <c r="O159" s="42"/>
      <c r="P159" s="145"/>
      <c r="Q159" s="154">
        <f t="shared" si="1"/>
        <v>0</v>
      </c>
      <c r="R159" s="155"/>
    </row>
    <row r="160" spans="1:18" ht="25.55" customHeight="1" x14ac:dyDescent="0.2">
      <c r="A160" s="2"/>
      <c r="B160" s="2"/>
      <c r="C160" s="9"/>
      <c r="D160" s="9"/>
      <c r="E160" s="14"/>
      <c r="F160" s="15"/>
      <c r="G160" s="17"/>
      <c r="H160" s="18"/>
      <c r="I160" s="17"/>
      <c r="J160" s="18"/>
      <c r="K160" s="18"/>
      <c r="L160" s="17"/>
      <c r="M160" s="18"/>
      <c r="N160" s="18"/>
      <c r="O160" s="17"/>
      <c r="P160" s="15"/>
      <c r="Q160" s="15"/>
    </row>
    <row r="161" spans="1:25" ht="25.55" customHeight="1" x14ac:dyDescent="0.2">
      <c r="A161" s="112" t="str">
        <f>A2</f>
        <v xml:space="preserve">【 内訳書 】 </v>
      </c>
      <c r="B161" s="112"/>
      <c r="C161" s="64"/>
    </row>
    <row r="162" spans="1:25" ht="31.5" customHeight="1" x14ac:dyDescent="0.2">
      <c r="C162" s="495" t="str">
        <f>$C$3</f>
        <v>2-19</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38:B251"/>
    <mergeCell ref="C238:D238"/>
    <mergeCell ref="C254:D256"/>
    <mergeCell ref="A208:B208"/>
    <mergeCell ref="A209:B209"/>
    <mergeCell ref="A210:B210"/>
    <mergeCell ref="A211:B211"/>
    <mergeCell ref="A212:B212"/>
    <mergeCell ref="A213:B213"/>
    <mergeCell ref="A214:B214"/>
    <mergeCell ref="A215:B215"/>
    <mergeCell ref="A216:B216"/>
    <mergeCell ref="C251:E251"/>
    <mergeCell ref="A199:B199"/>
    <mergeCell ref="A200:B200"/>
    <mergeCell ref="A201:B201"/>
    <mergeCell ref="A202:B202"/>
    <mergeCell ref="A203:B203"/>
    <mergeCell ref="A204:B204"/>
    <mergeCell ref="A205:B205"/>
    <mergeCell ref="A206:B206"/>
    <mergeCell ref="A207:B207"/>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F254:H254"/>
    <mergeCell ref="F255:H255"/>
    <mergeCell ref="F256:H256"/>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60 I10:I160 L10:L160 O10:O160">
    <cfRule type="expression" dxfId="11" priority="303">
      <formula>INDIRECT(ADDRESS(ROW(),COLUMN()))=TRUNC(INDIRECT(ADDRESS(ROW(),COLUMN())))</formula>
    </cfRule>
  </conditionalFormatting>
  <conditionalFormatting sqref="G169:G218">
    <cfRule type="expression" dxfId="10" priority="4">
      <formula>INDIRECT(ADDRESS(ROW(),COLUMN()))=TRUNC(INDIRECT(ADDRESS(ROW(),COLUMN())))</formula>
    </cfRule>
  </conditionalFormatting>
  <conditionalFormatting sqref="I169:I218">
    <cfRule type="expression" dxfId="9" priority="306">
      <formula>INDIRECT(ADDRESS(ROW(),COLUMN()))=TRUNC(INDIRECT(ADDRESS(ROW(),COLUMN())))</formula>
    </cfRule>
  </conditionalFormatting>
  <conditionalFormatting sqref="L169:L218">
    <cfRule type="expression" dxfId="8" priority="305">
      <formula>INDIRECT(ADDRESS(ROW(),COLUMN()))=TRUNC(INDIRECT(ADDRESS(ROW(),COLUMN())))</formula>
    </cfRule>
  </conditionalFormatting>
  <conditionalFormatting sqref="M6:Q7">
    <cfRule type="cellIs" dxfId="7" priority="1" operator="equal">
      <formula>"「費目：その他」で補助対象外に仕分けされていないものがあります。"</formula>
    </cfRule>
  </conditionalFormatting>
  <conditionalFormatting sqref="O169:O218">
    <cfRule type="expression" dxfId="6" priority="304">
      <formula>INDIRECT(ADDRESS(ROW(),COLUMN()))=TRUNC(INDIRECT(ADDRESS(ROW(),COLUMN())))</formula>
    </cfRule>
  </conditionalFormatting>
  <dataValidations count="9">
    <dataValidation imeMode="off" allowBlank="1" showInputMessage="1" showErrorMessage="1" sqref="I169:I218 L169:L218 O169:O218 Q169:Q218 G169:G218 G231:H235 G224:H229 F224:F235 F238:H264 Q10:Q159 G10:G160 I10:I160 L10:L160 O10:O160" xr:uid="{00000000-0002-0000-1700-000000000000}"/>
    <dataValidation imeMode="on" allowBlank="1" showInputMessage="1" showErrorMessage="1" sqref="J160 M160" xr:uid="{00000000-0002-0000-1700-000001000000}"/>
    <dataValidation type="list" allowBlank="1" showInputMessage="1" showErrorMessage="1" sqref="D160" xr:uid="{00000000-0002-0000-1700-000002000000}">
      <formula1>INDIRECT(C160)</formula1>
    </dataValidation>
    <dataValidation imeMode="disabled" allowBlank="1" showInputMessage="1" showErrorMessage="1" sqref="C7:K7 F166:K166 A169:A218 C3:C4 A10:A159" xr:uid="{00000000-0002-0000-1700-000003000000}"/>
    <dataValidation imeMode="hiragana" allowBlank="1" showInputMessage="1" showErrorMessage="1" sqref="M169:M218 J169:J218 E169:E218 M10:M159 J10:J159 E10:E159"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C10:C159" xr:uid="{00000000-0002-0000-1700-000006000000}">
      <formula1>区分</formula1>
    </dataValidation>
    <dataValidation type="list" allowBlank="1" showInputMessage="1" showErrorMessage="1" sqref="R10:R159" xr:uid="{00000000-0002-0000-1700-000007000000}">
      <formula1>"○"</formula1>
    </dataValidation>
    <dataValidation type="list" imeMode="hiragana" allowBlank="1" showInputMessage="1" showErrorMessage="1" sqref="D10:D159" xr:uid="{00000000-0002-0000-1700-000008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136</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163</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47"/>
      <c r="D26" s="48"/>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2-20</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167</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5" priority="301">
      <formula>INDIRECT(ADDRESS(ROW(),COLUMN()))=TRUNC(INDIRECT(ADDRESS(ROW(),COLUMN())))</formula>
    </cfRule>
  </conditionalFormatting>
  <conditionalFormatting sqref="G169:G218">
    <cfRule type="expression" dxfId="4" priority="2">
      <formula>INDIRECT(ADDRESS(ROW(),COLUMN()))=TRUNC(INDIRECT(ADDRESS(ROW(),COLUMN())))</formula>
    </cfRule>
  </conditionalFormatting>
  <conditionalFormatting sqref="I169:I218">
    <cfRule type="expression" dxfId="3" priority="304">
      <formula>INDIRECT(ADDRESS(ROW(),COLUMN()))=TRUNC(INDIRECT(ADDRESS(ROW(),COLUMN())))</formula>
    </cfRule>
  </conditionalFormatting>
  <conditionalFormatting sqref="L169:L218">
    <cfRule type="expression" dxfId="2" priority="303">
      <formula>INDIRECT(ADDRESS(ROW(),COLUMN()))=TRUNC(INDIRECT(ADDRESS(ROW(),COLUMN())))</formula>
    </cfRule>
  </conditionalFormatting>
  <conditionalFormatting sqref="M6:Q7">
    <cfRule type="cellIs" dxfId="1" priority="1" operator="equal">
      <formula>"「費目：その他」で補助対象外に仕分けされていないものがあります。"</formula>
    </cfRule>
  </conditionalFormatting>
  <conditionalFormatting sqref="O169:O218">
    <cfRule type="expression" dxfId="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C3:C4"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I169:I218 L169:L218 O169:O218 Q169:Q218 G169:G218 G231:H235 G224:H229 F224:F235 F238:H264"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J9"/>
  <sheetViews>
    <sheetView zoomScaleNormal="100" workbookViewId="0">
      <selection activeCell="C6" sqref="C6"/>
    </sheetView>
  </sheetViews>
  <sheetFormatPr defaultColWidth="9" defaultRowHeight="23.35" customHeight="1" x14ac:dyDescent="0.2"/>
  <cols>
    <col min="1" max="1" width="3.21875" style="20" customWidth="1"/>
    <col min="2" max="6" width="17.109375" style="20" customWidth="1"/>
    <col min="7" max="7" width="3.21875" style="20" customWidth="1"/>
    <col min="8" max="8" width="17.109375" style="20" customWidth="1"/>
    <col min="9" max="9" width="3.21875" style="20" customWidth="1"/>
    <col min="10" max="10" width="17.109375" style="20" customWidth="1"/>
    <col min="11" max="16384" width="9" style="20"/>
  </cols>
  <sheetData>
    <row r="2" spans="1:10" ht="23.35" customHeight="1" x14ac:dyDescent="0.2">
      <c r="B2" s="44" t="s">
        <v>178</v>
      </c>
      <c r="C2" s="44" t="s">
        <v>177</v>
      </c>
      <c r="D2" s="219" t="s">
        <v>180</v>
      </c>
      <c r="E2" s="44" t="s">
        <v>181</v>
      </c>
      <c r="F2" s="44" t="s">
        <v>75</v>
      </c>
      <c r="H2" s="45" t="s">
        <v>97</v>
      </c>
      <c r="J2" s="46" t="s">
        <v>105</v>
      </c>
    </row>
    <row r="3" spans="1:10" ht="23.35" customHeight="1" x14ac:dyDescent="0.2">
      <c r="B3" s="24" t="s">
        <v>50</v>
      </c>
      <c r="C3" s="218" t="s">
        <v>177</v>
      </c>
      <c r="D3" s="27" t="s">
        <v>2</v>
      </c>
      <c r="E3" s="24" t="s">
        <v>182</v>
      </c>
      <c r="F3" s="60" t="s">
        <v>75</v>
      </c>
      <c r="H3" s="30" t="s">
        <v>16</v>
      </c>
      <c r="J3" s="39" t="s">
        <v>147</v>
      </c>
    </row>
    <row r="4" spans="1:10" ht="23.35" customHeight="1" x14ac:dyDescent="0.2">
      <c r="A4" s="21"/>
      <c r="B4" s="25" t="s">
        <v>9</v>
      </c>
      <c r="C4" s="28"/>
      <c r="D4" s="29" t="s">
        <v>28</v>
      </c>
      <c r="E4" s="25" t="s">
        <v>26</v>
      </c>
      <c r="F4" s="23"/>
      <c r="H4" s="31" t="s">
        <v>17</v>
      </c>
      <c r="J4" s="33" t="s">
        <v>148</v>
      </c>
    </row>
    <row r="5" spans="1:10" ht="23.35" customHeight="1" x14ac:dyDescent="0.2">
      <c r="A5" s="21"/>
      <c r="B5" s="26" t="s">
        <v>27</v>
      </c>
      <c r="D5" s="217"/>
      <c r="E5" s="25" t="s">
        <v>179</v>
      </c>
      <c r="F5" s="23"/>
      <c r="H5" s="31" t="s">
        <v>19</v>
      </c>
    </row>
    <row r="6" spans="1:10" ht="23.35" customHeight="1" x14ac:dyDescent="0.2">
      <c r="A6" s="21"/>
      <c r="D6" s="217"/>
      <c r="E6" s="26" t="s">
        <v>20</v>
      </c>
      <c r="F6" s="23"/>
      <c r="H6" s="32" t="s">
        <v>61</v>
      </c>
    </row>
    <row r="7" spans="1:10" ht="23.35" customHeight="1" x14ac:dyDescent="0.2">
      <c r="A7" s="21"/>
      <c r="D7" s="217"/>
      <c r="E7" s="217"/>
      <c r="H7" s="32" t="s">
        <v>62</v>
      </c>
    </row>
    <row r="8" spans="1:10" ht="23.35" customHeight="1" x14ac:dyDescent="0.2">
      <c r="A8" s="21"/>
      <c r="H8" s="32" t="s">
        <v>63</v>
      </c>
    </row>
    <row r="9" spans="1:10" ht="23.35" customHeight="1" x14ac:dyDescent="0.2">
      <c r="H9" s="33" t="s">
        <v>76</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AC50"/>
  <sheetViews>
    <sheetView showGridLines="0" view="pageBreakPreview" zoomScaleNormal="100" zoomScaleSheetLayoutView="100" workbookViewId="0">
      <selection activeCell="AB16" sqref="AB16"/>
    </sheetView>
  </sheetViews>
  <sheetFormatPr defaultColWidth="9" defaultRowHeight="13.8" x14ac:dyDescent="0.2"/>
  <cols>
    <col min="1" max="1" width="1.109375" style="22" customWidth="1"/>
    <col min="2" max="2" width="5.21875" style="22" customWidth="1"/>
    <col min="3" max="3" width="19.109375" style="22" customWidth="1"/>
    <col min="4" max="4" width="11.77734375" style="22" customWidth="1"/>
    <col min="5" max="7" width="16.88671875" style="81" customWidth="1"/>
    <col min="8" max="24" width="16.88671875" style="81" hidden="1" customWidth="1"/>
    <col min="25" max="25" width="16.88671875" style="22" customWidth="1"/>
    <col min="26" max="26" width="2.88671875" style="22" customWidth="1"/>
    <col min="27" max="29" width="16.88671875" style="81" customWidth="1"/>
    <col min="30" max="16384" width="9" style="22"/>
  </cols>
  <sheetData>
    <row r="1" spans="1:29" ht="17.25" customHeight="1" x14ac:dyDescent="0.2">
      <c r="A1" s="177" t="e">
        <f>IF(事業計画書!#REF!="","",事業計画書!#REF!)</f>
        <v>#REF!</v>
      </c>
      <c r="B1" s="177"/>
      <c r="C1" s="177"/>
      <c r="D1" s="177"/>
      <c r="E1" s="181"/>
      <c r="F1" s="181"/>
      <c r="G1" s="181"/>
      <c r="H1" s="181"/>
      <c r="I1" s="181"/>
      <c r="J1" s="181"/>
      <c r="K1" s="181"/>
      <c r="L1" s="181"/>
      <c r="M1" s="181"/>
      <c r="N1" s="181"/>
      <c r="O1" s="181"/>
      <c r="P1" s="181"/>
      <c r="Q1" s="181"/>
      <c r="R1" s="181"/>
      <c r="S1" s="181"/>
      <c r="T1" s="181"/>
      <c r="U1" s="181"/>
      <c r="V1" s="181"/>
      <c r="W1" s="181"/>
      <c r="X1" s="181"/>
      <c r="Y1" s="177"/>
    </row>
    <row r="2" spans="1:29" x14ac:dyDescent="0.2">
      <c r="A2" s="177"/>
      <c r="B2" s="177" t="s">
        <v>55</v>
      </c>
      <c r="C2" s="177"/>
      <c r="D2" s="177"/>
      <c r="E2" s="177"/>
      <c r="F2" s="177"/>
      <c r="G2" s="177"/>
      <c r="H2" s="177"/>
      <c r="I2" s="177"/>
      <c r="J2" s="177"/>
      <c r="K2" s="177"/>
      <c r="L2" s="177"/>
      <c r="M2" s="177"/>
      <c r="N2" s="177"/>
      <c r="O2" s="177"/>
      <c r="P2" s="177"/>
      <c r="Q2" s="177"/>
      <c r="R2" s="177"/>
      <c r="S2" s="177"/>
      <c r="T2" s="177"/>
      <c r="U2" s="177"/>
      <c r="V2" s="177"/>
      <c r="W2" s="177"/>
      <c r="X2" s="177"/>
      <c r="Y2" s="177"/>
      <c r="AA2" s="22"/>
      <c r="AB2" s="22"/>
      <c r="AC2" s="22"/>
    </row>
    <row r="3" spans="1:29" ht="15.05" customHeight="1" x14ac:dyDescent="0.2">
      <c r="A3" s="177"/>
      <c r="B3" s="177" t="s">
        <v>56</v>
      </c>
      <c r="C3" s="177"/>
      <c r="D3" s="177"/>
      <c r="E3" s="181"/>
      <c r="F3" s="181"/>
      <c r="G3" s="181"/>
      <c r="H3" s="181"/>
      <c r="I3" s="181"/>
      <c r="J3" s="181"/>
      <c r="K3" s="181"/>
      <c r="L3" s="181"/>
      <c r="M3" s="181"/>
      <c r="N3" s="181"/>
      <c r="O3" s="181"/>
      <c r="P3" s="181"/>
      <c r="Q3" s="181"/>
      <c r="R3" s="181"/>
      <c r="S3" s="181"/>
      <c r="T3" s="181"/>
      <c r="U3" s="181"/>
      <c r="V3" s="181"/>
      <c r="W3" s="181"/>
      <c r="X3" s="181"/>
      <c r="Y3" s="108" t="s">
        <v>14</v>
      </c>
    </row>
    <row r="4" spans="1:29" ht="18" customHeight="1" x14ac:dyDescent="0.2">
      <c r="A4" s="177"/>
      <c r="B4" s="421" t="s">
        <v>57</v>
      </c>
      <c r="C4" s="421"/>
      <c r="D4" s="82" t="s">
        <v>100</v>
      </c>
      <c r="E4" s="182" t="s">
        <v>99</v>
      </c>
      <c r="F4" s="182" t="s">
        <v>78</v>
      </c>
      <c r="G4" s="182" t="s">
        <v>79</v>
      </c>
      <c r="H4" s="182" t="s">
        <v>80</v>
      </c>
      <c r="I4" s="182" t="s">
        <v>81</v>
      </c>
      <c r="J4" s="182" t="s">
        <v>82</v>
      </c>
      <c r="K4" s="182" t="s">
        <v>83</v>
      </c>
      <c r="L4" s="182" t="s">
        <v>84</v>
      </c>
      <c r="M4" s="182" t="s">
        <v>85</v>
      </c>
      <c r="N4" s="182" t="s">
        <v>86</v>
      </c>
      <c r="O4" s="182" t="s">
        <v>87</v>
      </c>
      <c r="P4" s="182" t="s">
        <v>88</v>
      </c>
      <c r="Q4" s="182" t="s">
        <v>89</v>
      </c>
      <c r="R4" s="182" t="s">
        <v>90</v>
      </c>
      <c r="S4" s="182" t="s">
        <v>91</v>
      </c>
      <c r="T4" s="182" t="s">
        <v>92</v>
      </c>
      <c r="U4" s="182" t="s">
        <v>93</v>
      </c>
      <c r="V4" s="182" t="s">
        <v>94</v>
      </c>
      <c r="W4" s="182" t="s">
        <v>95</v>
      </c>
      <c r="X4" s="182" t="s">
        <v>96</v>
      </c>
      <c r="Y4" s="434" t="s">
        <v>154</v>
      </c>
      <c r="AA4" s="22"/>
      <c r="AB4" s="22"/>
      <c r="AC4" s="22"/>
    </row>
    <row r="5" spans="1:29" ht="15.05" hidden="1" customHeight="1" x14ac:dyDescent="0.2">
      <c r="A5" s="177"/>
      <c r="B5" s="421"/>
      <c r="C5" s="421"/>
      <c r="D5" s="82" t="s">
        <v>126</v>
      </c>
      <c r="E5" s="183" t="str">
        <f t="shared" ref="E5:X5" si="0">IFERROR(VLOOKUP(E$4,実行団体,2,FALSE),"")</f>
        <v/>
      </c>
      <c r="F5" s="183" t="str">
        <f t="shared" si="0"/>
        <v/>
      </c>
      <c r="G5" s="183" t="str">
        <f t="shared" si="0"/>
        <v/>
      </c>
      <c r="H5" s="183" t="str">
        <f t="shared" si="0"/>
        <v/>
      </c>
      <c r="I5" s="183" t="str">
        <f t="shared" si="0"/>
        <v/>
      </c>
      <c r="J5" s="183" t="str">
        <f t="shared" si="0"/>
        <v/>
      </c>
      <c r="K5" s="183" t="str">
        <f t="shared" si="0"/>
        <v/>
      </c>
      <c r="L5" s="183" t="str">
        <f t="shared" si="0"/>
        <v/>
      </c>
      <c r="M5" s="183" t="str">
        <f t="shared" si="0"/>
        <v/>
      </c>
      <c r="N5" s="183" t="str">
        <f t="shared" si="0"/>
        <v/>
      </c>
      <c r="O5" s="183" t="str">
        <f t="shared" si="0"/>
        <v/>
      </c>
      <c r="P5" s="183" t="str">
        <f t="shared" si="0"/>
        <v/>
      </c>
      <c r="Q5" s="183" t="str">
        <f t="shared" si="0"/>
        <v/>
      </c>
      <c r="R5" s="183" t="str">
        <f t="shared" si="0"/>
        <v/>
      </c>
      <c r="S5" s="183" t="str">
        <f t="shared" si="0"/>
        <v/>
      </c>
      <c r="T5" s="183" t="str">
        <f t="shared" si="0"/>
        <v/>
      </c>
      <c r="U5" s="183" t="str">
        <f t="shared" si="0"/>
        <v/>
      </c>
      <c r="V5" s="183" t="str">
        <f t="shared" si="0"/>
        <v/>
      </c>
      <c r="W5" s="183" t="str">
        <f t="shared" si="0"/>
        <v/>
      </c>
      <c r="X5" s="183" t="str">
        <f t="shared" si="0"/>
        <v/>
      </c>
      <c r="Y5" s="434"/>
      <c r="AA5" s="22"/>
      <c r="AB5" s="22"/>
      <c r="AC5" s="22"/>
    </row>
    <row r="6" spans="1:29" ht="60.75" customHeight="1" x14ac:dyDescent="0.2">
      <c r="A6" s="177"/>
      <c r="B6" s="421"/>
      <c r="C6" s="421"/>
      <c r="D6" s="164" t="s">
        <v>172</v>
      </c>
      <c r="E6" s="83" t="str">
        <f>'内訳書2-1'!$E$3</f>
        <v>○○県</v>
      </c>
      <c r="F6" s="83" t="str">
        <f>'内訳書2-2'!$E$3</f>
        <v>○○芸術文化協会</v>
      </c>
      <c r="G6" s="83">
        <f>'内訳書2-3'!$E$3</f>
        <v>0</v>
      </c>
      <c r="H6" s="83">
        <f>'内訳書2-4'!$E$3</f>
        <v>0</v>
      </c>
      <c r="I6" s="83">
        <f>'内訳書2-5'!$E$3</f>
        <v>0</v>
      </c>
      <c r="J6" s="83">
        <f>'内訳書2-6'!$E$3</f>
        <v>0</v>
      </c>
      <c r="K6" s="83">
        <f>'内訳書2-7'!$E$3</f>
        <v>0</v>
      </c>
      <c r="L6" s="83">
        <f>'内訳書2-8'!$E$3</f>
        <v>0</v>
      </c>
      <c r="M6" s="83">
        <f>'内訳書2-9'!$E$3</f>
        <v>0</v>
      </c>
      <c r="N6" s="83">
        <f>'内訳書2-10'!$E$3</f>
        <v>0</v>
      </c>
      <c r="O6" s="83">
        <f>'内訳書2-11'!$E$3</f>
        <v>0</v>
      </c>
      <c r="P6" s="83">
        <f>'内訳書2-12'!$E$3</f>
        <v>0</v>
      </c>
      <c r="Q6" s="83">
        <f>'内訳書2-13'!$E$3</f>
        <v>0</v>
      </c>
      <c r="R6" s="83">
        <f>'内訳書2-14'!$E$3</f>
        <v>0</v>
      </c>
      <c r="S6" s="83">
        <f>'内訳書2-15'!$E$3</f>
        <v>0</v>
      </c>
      <c r="T6" s="83">
        <f>'内訳書2-16'!$E$3</f>
        <v>0</v>
      </c>
      <c r="U6" s="83">
        <f>'内訳書2-17'!$E$3</f>
        <v>0</v>
      </c>
      <c r="V6" s="83">
        <f>'内訳書2-18'!$E$3</f>
        <v>0</v>
      </c>
      <c r="W6" s="83">
        <f>'内訳書2-19'!$E$3</f>
        <v>0</v>
      </c>
      <c r="X6" s="83">
        <f>'内訳書2-20'!$E$3</f>
        <v>0</v>
      </c>
      <c r="Y6" s="434"/>
      <c r="AA6" s="22"/>
      <c r="AB6" s="22"/>
      <c r="AC6" s="22"/>
    </row>
    <row r="7" spans="1:29" ht="60.75" customHeight="1" x14ac:dyDescent="0.2">
      <c r="A7" s="177"/>
      <c r="B7" s="421"/>
      <c r="C7" s="421"/>
      <c r="D7" s="84" t="s">
        <v>53</v>
      </c>
      <c r="E7" s="83" t="str">
        <f>'内訳書2-1'!$E$4</f>
        <v>障害者による文化芸術活動の鑑賞支援事業</v>
      </c>
      <c r="F7" s="83" t="str">
        <f>'内訳書2-2'!$E$4</f>
        <v>共生社会の実現に向けた創造・発表の機会の充実に関する事業</v>
      </c>
      <c r="G7" s="83">
        <f>'内訳書2-3'!$E$4</f>
        <v>0</v>
      </c>
      <c r="H7" s="83">
        <f>'内訳書2-4'!$E$4</f>
        <v>0</v>
      </c>
      <c r="I7" s="83">
        <f>'内訳書2-5'!$E$4</f>
        <v>0</v>
      </c>
      <c r="J7" s="83">
        <f>'内訳書2-6'!$E$4</f>
        <v>0</v>
      </c>
      <c r="K7" s="83">
        <f>'内訳書2-7'!$E$4</f>
        <v>0</v>
      </c>
      <c r="L7" s="83">
        <f>'内訳書2-8'!$E$4</f>
        <v>0</v>
      </c>
      <c r="M7" s="83">
        <f>'内訳書2-9'!$E$4</f>
        <v>0</v>
      </c>
      <c r="N7" s="83">
        <f>'内訳書2-10'!$E$4</f>
        <v>0</v>
      </c>
      <c r="O7" s="83">
        <f>'内訳書2-11'!$E$4</f>
        <v>0</v>
      </c>
      <c r="P7" s="83">
        <f>'内訳書2-12'!$E$4</f>
        <v>0</v>
      </c>
      <c r="Q7" s="83">
        <f>'内訳書2-13'!$E$4</f>
        <v>0</v>
      </c>
      <c r="R7" s="83">
        <f>'内訳書2-14'!$E$4</f>
        <v>0</v>
      </c>
      <c r="S7" s="83">
        <f>'内訳書2-15'!$E$4</f>
        <v>0</v>
      </c>
      <c r="T7" s="83">
        <f>'内訳書2-16'!$E$4</f>
        <v>0</v>
      </c>
      <c r="U7" s="83">
        <f>'内訳書2-17'!$E$4</f>
        <v>0</v>
      </c>
      <c r="V7" s="83">
        <f>'内訳書2-18'!$E$4</f>
        <v>0</v>
      </c>
      <c r="W7" s="83">
        <f>'内訳書2-19'!$E$4</f>
        <v>0</v>
      </c>
      <c r="X7" s="83">
        <f>'内訳書2-20'!$E$4</f>
        <v>0</v>
      </c>
      <c r="Y7" s="434"/>
      <c r="AA7" s="22"/>
      <c r="AB7" s="22"/>
      <c r="AC7" s="22"/>
    </row>
    <row r="8" spans="1:29" ht="18" customHeight="1" x14ac:dyDescent="0.2">
      <c r="A8" s="177"/>
      <c r="B8" s="435" t="s">
        <v>173</v>
      </c>
      <c r="C8" s="436"/>
      <c r="D8" s="437"/>
      <c r="E8" s="101">
        <f>'内訳書2-1'!F$224</f>
        <v>750000</v>
      </c>
      <c r="F8" s="101">
        <f>'内訳書2-2'!$F224</f>
        <v>500000</v>
      </c>
      <c r="G8" s="101">
        <f>'内訳書2-3'!$F224</f>
        <v>0</v>
      </c>
      <c r="H8" s="101">
        <f>'内訳書2-4'!$F224</f>
        <v>0</v>
      </c>
      <c r="I8" s="101">
        <f>'内訳書2-5'!$F224</f>
        <v>0</v>
      </c>
      <c r="J8" s="101">
        <f>'内訳書2-6'!$F224</f>
        <v>0</v>
      </c>
      <c r="K8" s="101">
        <f>'内訳書2-7'!$F224</f>
        <v>0</v>
      </c>
      <c r="L8" s="101">
        <f>'内訳書2-8'!$F224</f>
        <v>0</v>
      </c>
      <c r="M8" s="101">
        <f>'内訳書2-9'!$F224</f>
        <v>0</v>
      </c>
      <c r="N8" s="101">
        <f>'内訳書2-10'!$F224</f>
        <v>0</v>
      </c>
      <c r="O8" s="101">
        <f>'内訳書2-11'!$F224</f>
        <v>0</v>
      </c>
      <c r="P8" s="101">
        <f>'内訳書2-12'!$F224</f>
        <v>0</v>
      </c>
      <c r="Q8" s="101">
        <f>'内訳書2-13'!$F224</f>
        <v>0</v>
      </c>
      <c r="R8" s="101">
        <f>'内訳書2-14'!$F224</f>
        <v>0</v>
      </c>
      <c r="S8" s="101">
        <f>'内訳書2-15'!$F224</f>
        <v>0</v>
      </c>
      <c r="T8" s="101">
        <f>'内訳書2-16'!$F224</f>
        <v>0</v>
      </c>
      <c r="U8" s="101">
        <f>'内訳書2-17'!$F224</f>
        <v>0</v>
      </c>
      <c r="V8" s="101">
        <f>'内訳書2-18'!$F224</f>
        <v>0</v>
      </c>
      <c r="W8" s="101">
        <f>'内訳書2-19'!$F224</f>
        <v>0</v>
      </c>
      <c r="X8" s="101">
        <f>'内訳書2-20'!$F224</f>
        <v>0</v>
      </c>
      <c r="Y8" s="101">
        <f t="shared" ref="Y8:Y13" si="1">SUM(E8:X8)</f>
        <v>1250000</v>
      </c>
      <c r="AA8" s="22"/>
      <c r="AB8" s="22"/>
      <c r="AC8" s="22"/>
    </row>
    <row r="9" spans="1:29" ht="18" customHeight="1" x14ac:dyDescent="0.2">
      <c r="A9" s="177"/>
      <c r="B9" s="435" t="s">
        <v>59</v>
      </c>
      <c r="C9" s="436"/>
      <c r="D9" s="437"/>
      <c r="E9" s="101">
        <f>'内訳書2-1'!$F225</f>
        <v>0</v>
      </c>
      <c r="F9" s="101">
        <f>'内訳書2-2'!$F225</f>
        <v>0</v>
      </c>
      <c r="G9" s="101">
        <f>'内訳書2-3'!$F225</f>
        <v>0</v>
      </c>
      <c r="H9" s="101">
        <f>'内訳書2-4'!$F225</f>
        <v>0</v>
      </c>
      <c r="I9" s="101">
        <f>'内訳書2-5'!$F225</f>
        <v>0</v>
      </c>
      <c r="J9" s="101">
        <f>'内訳書2-6'!$F225</f>
        <v>0</v>
      </c>
      <c r="K9" s="101">
        <f>'内訳書2-7'!$F225</f>
        <v>0</v>
      </c>
      <c r="L9" s="101">
        <f>'内訳書2-8'!$F225</f>
        <v>0</v>
      </c>
      <c r="M9" s="101">
        <f>'内訳書2-9'!$F225</f>
        <v>0</v>
      </c>
      <c r="N9" s="101">
        <f>'内訳書2-10'!$F225</f>
        <v>0</v>
      </c>
      <c r="O9" s="101">
        <f>'内訳書2-11'!$F225</f>
        <v>0</v>
      </c>
      <c r="P9" s="101">
        <f>'内訳書2-12'!$F225</f>
        <v>0</v>
      </c>
      <c r="Q9" s="101">
        <f>'内訳書2-13'!$F225</f>
        <v>0</v>
      </c>
      <c r="R9" s="101">
        <f>'内訳書2-14'!$F225</f>
        <v>0</v>
      </c>
      <c r="S9" s="101">
        <f>'内訳書2-15'!$F225</f>
        <v>0</v>
      </c>
      <c r="T9" s="101">
        <f>'内訳書2-16'!$F225</f>
        <v>0</v>
      </c>
      <c r="U9" s="101">
        <f>'内訳書2-17'!$F225</f>
        <v>0</v>
      </c>
      <c r="V9" s="101">
        <f>'内訳書2-18'!$F225</f>
        <v>0</v>
      </c>
      <c r="W9" s="101">
        <f>'内訳書2-19'!$F225</f>
        <v>0</v>
      </c>
      <c r="X9" s="101">
        <f>'内訳書2-20'!$F225</f>
        <v>0</v>
      </c>
      <c r="Y9" s="101">
        <f t="shared" si="1"/>
        <v>0</v>
      </c>
      <c r="AA9" s="22"/>
      <c r="AB9" s="22"/>
      <c r="AC9" s="22"/>
    </row>
    <row r="10" spans="1:29" ht="18" customHeight="1" x14ac:dyDescent="0.2">
      <c r="A10" s="177"/>
      <c r="B10" s="443" t="s">
        <v>124</v>
      </c>
      <c r="C10" s="445" t="s">
        <v>60</v>
      </c>
      <c r="D10" s="446"/>
      <c r="E10" s="102">
        <f>'内訳書2-1'!$F226</f>
        <v>0</v>
      </c>
      <c r="F10" s="102">
        <f>'内訳書2-2'!$F226</f>
        <v>0</v>
      </c>
      <c r="G10" s="102">
        <f>'内訳書2-3'!$F226</f>
        <v>0</v>
      </c>
      <c r="H10" s="102">
        <f>'内訳書2-4'!$F226</f>
        <v>0</v>
      </c>
      <c r="I10" s="102">
        <f>'内訳書2-5'!$F226</f>
        <v>0</v>
      </c>
      <c r="J10" s="102">
        <f>'内訳書2-6'!$F226</f>
        <v>0</v>
      </c>
      <c r="K10" s="102">
        <f>'内訳書2-7'!$F226</f>
        <v>0</v>
      </c>
      <c r="L10" s="102">
        <f>'内訳書2-8'!$F226</f>
        <v>0</v>
      </c>
      <c r="M10" s="102">
        <f>'内訳書2-9'!$F226</f>
        <v>0</v>
      </c>
      <c r="N10" s="102">
        <f>'内訳書2-10'!$F226</f>
        <v>0</v>
      </c>
      <c r="O10" s="102">
        <f>'内訳書2-11'!$F226</f>
        <v>0</v>
      </c>
      <c r="P10" s="102">
        <f>'内訳書2-12'!$F226</f>
        <v>0</v>
      </c>
      <c r="Q10" s="102">
        <f>'内訳書2-13'!$F226</f>
        <v>0</v>
      </c>
      <c r="R10" s="102">
        <f>'内訳書2-14'!$F226</f>
        <v>0</v>
      </c>
      <c r="S10" s="102">
        <f>'内訳書2-15'!$F226</f>
        <v>0</v>
      </c>
      <c r="T10" s="102">
        <f>'内訳書2-16'!$F226</f>
        <v>0</v>
      </c>
      <c r="U10" s="102">
        <f>'内訳書2-17'!$F226</f>
        <v>0</v>
      </c>
      <c r="V10" s="102">
        <f>'内訳書2-18'!$F226</f>
        <v>0</v>
      </c>
      <c r="W10" s="102">
        <f>'内訳書2-19'!$F226</f>
        <v>0</v>
      </c>
      <c r="X10" s="102">
        <f>'内訳書2-20'!$F226</f>
        <v>0</v>
      </c>
      <c r="Y10" s="102">
        <f t="shared" si="1"/>
        <v>0</v>
      </c>
      <c r="AA10" s="22"/>
      <c r="AB10" s="22"/>
      <c r="AC10" s="22"/>
    </row>
    <row r="11" spans="1:29" ht="18" customHeight="1" x14ac:dyDescent="0.2">
      <c r="A11" s="177"/>
      <c r="B11" s="444"/>
      <c r="C11" s="439" t="s">
        <v>61</v>
      </c>
      <c r="D11" s="440"/>
      <c r="E11" s="103">
        <f>'内訳書2-1'!$F227</f>
        <v>0</v>
      </c>
      <c r="F11" s="103">
        <f>'内訳書2-2'!$F227</f>
        <v>0</v>
      </c>
      <c r="G11" s="103">
        <f>'内訳書2-3'!$F227</f>
        <v>0</v>
      </c>
      <c r="H11" s="103">
        <f>'内訳書2-4'!$F227</f>
        <v>0</v>
      </c>
      <c r="I11" s="103">
        <f>'内訳書2-5'!$F227</f>
        <v>0</v>
      </c>
      <c r="J11" s="103">
        <f>'内訳書2-6'!$F227</f>
        <v>0</v>
      </c>
      <c r="K11" s="103">
        <f>'内訳書2-7'!$F227</f>
        <v>0</v>
      </c>
      <c r="L11" s="103">
        <f>'内訳書2-8'!$F227</f>
        <v>0</v>
      </c>
      <c r="M11" s="103">
        <f>'内訳書2-9'!$F227</f>
        <v>0</v>
      </c>
      <c r="N11" s="103">
        <f>'内訳書2-10'!$F227</f>
        <v>0</v>
      </c>
      <c r="O11" s="103">
        <f>'内訳書2-11'!$F227</f>
        <v>0</v>
      </c>
      <c r="P11" s="103">
        <f>'内訳書2-12'!$F227</f>
        <v>0</v>
      </c>
      <c r="Q11" s="103">
        <f>'内訳書2-13'!$F227</f>
        <v>0</v>
      </c>
      <c r="R11" s="103">
        <f>'内訳書2-14'!$F227</f>
        <v>0</v>
      </c>
      <c r="S11" s="103">
        <f>'内訳書2-15'!$F227</f>
        <v>0</v>
      </c>
      <c r="T11" s="103">
        <f>'内訳書2-16'!$F227</f>
        <v>0</v>
      </c>
      <c r="U11" s="103">
        <f>'内訳書2-17'!$F227</f>
        <v>0</v>
      </c>
      <c r="V11" s="103">
        <f>'内訳書2-18'!$F227</f>
        <v>0</v>
      </c>
      <c r="W11" s="103">
        <f>'内訳書2-19'!$F227</f>
        <v>0</v>
      </c>
      <c r="X11" s="103">
        <f>'内訳書2-20'!$F227</f>
        <v>0</v>
      </c>
      <c r="Y11" s="103">
        <f t="shared" si="1"/>
        <v>0</v>
      </c>
      <c r="AA11" s="22"/>
      <c r="AB11" s="22"/>
      <c r="AC11" s="22"/>
    </row>
    <row r="12" spans="1:29" ht="18" customHeight="1" x14ac:dyDescent="0.2">
      <c r="A12" s="177"/>
      <c r="B12" s="444"/>
      <c r="C12" s="439" t="s">
        <v>62</v>
      </c>
      <c r="D12" s="440"/>
      <c r="E12" s="103">
        <f>'内訳書2-1'!$F228</f>
        <v>15000</v>
      </c>
      <c r="F12" s="103">
        <f>'内訳書2-2'!$F228</f>
        <v>0</v>
      </c>
      <c r="G12" s="103">
        <f>'内訳書2-3'!$F228</f>
        <v>0</v>
      </c>
      <c r="H12" s="103">
        <f>'内訳書2-4'!$F228</f>
        <v>0</v>
      </c>
      <c r="I12" s="103">
        <f>'内訳書2-5'!$F228</f>
        <v>0</v>
      </c>
      <c r="J12" s="103">
        <f>'内訳書2-6'!$F228</f>
        <v>0</v>
      </c>
      <c r="K12" s="103">
        <f>'内訳書2-7'!$F228</f>
        <v>0</v>
      </c>
      <c r="L12" s="103">
        <f>'内訳書2-8'!$F228</f>
        <v>0</v>
      </c>
      <c r="M12" s="103">
        <f>'内訳書2-9'!$F228</f>
        <v>0</v>
      </c>
      <c r="N12" s="103">
        <f>'内訳書2-10'!$F228</f>
        <v>0</v>
      </c>
      <c r="O12" s="103">
        <f>'内訳書2-11'!$F228</f>
        <v>0</v>
      </c>
      <c r="P12" s="103">
        <f>'内訳書2-12'!$F228</f>
        <v>0</v>
      </c>
      <c r="Q12" s="103">
        <f>'内訳書2-13'!$F228</f>
        <v>0</v>
      </c>
      <c r="R12" s="103">
        <f>'内訳書2-14'!$F228</f>
        <v>0</v>
      </c>
      <c r="S12" s="103">
        <f>'内訳書2-15'!$F228</f>
        <v>0</v>
      </c>
      <c r="T12" s="103">
        <f>'内訳書2-16'!$F228</f>
        <v>0</v>
      </c>
      <c r="U12" s="103">
        <f>'内訳書2-17'!$F228</f>
        <v>0</v>
      </c>
      <c r="V12" s="103">
        <f>'内訳書2-18'!$F228</f>
        <v>0</v>
      </c>
      <c r="W12" s="103">
        <f>'内訳書2-19'!$F228</f>
        <v>0</v>
      </c>
      <c r="X12" s="103">
        <f>'内訳書2-20'!$F228</f>
        <v>0</v>
      </c>
      <c r="Y12" s="103">
        <f t="shared" si="1"/>
        <v>15000</v>
      </c>
      <c r="AA12" s="22"/>
      <c r="AB12" s="22"/>
      <c r="AC12" s="22"/>
    </row>
    <row r="13" spans="1:29" ht="18" customHeight="1" x14ac:dyDescent="0.2">
      <c r="A13" s="177"/>
      <c r="B13" s="444"/>
      <c r="C13" s="441" t="s">
        <v>63</v>
      </c>
      <c r="D13" s="442"/>
      <c r="E13" s="104">
        <f>'内訳書2-1'!$F229</f>
        <v>0</v>
      </c>
      <c r="F13" s="104">
        <f>'内訳書2-2'!$F229</f>
        <v>0</v>
      </c>
      <c r="G13" s="104">
        <f>'内訳書2-3'!$F229</f>
        <v>0</v>
      </c>
      <c r="H13" s="104">
        <f>'内訳書2-4'!$F229</f>
        <v>0</v>
      </c>
      <c r="I13" s="104">
        <f>'内訳書2-5'!$F229</f>
        <v>0</v>
      </c>
      <c r="J13" s="104">
        <f>'内訳書2-6'!$F229</f>
        <v>0</v>
      </c>
      <c r="K13" s="104">
        <f>'内訳書2-7'!$F229</f>
        <v>0</v>
      </c>
      <c r="L13" s="104">
        <f>'内訳書2-8'!$F229</f>
        <v>0</v>
      </c>
      <c r="M13" s="104">
        <f>'内訳書2-9'!$F229</f>
        <v>0</v>
      </c>
      <c r="N13" s="104">
        <f>'内訳書2-10'!$F229</f>
        <v>0</v>
      </c>
      <c r="O13" s="104">
        <f>'内訳書2-11'!$F229</f>
        <v>0</v>
      </c>
      <c r="P13" s="104">
        <f>'内訳書2-12'!$F229</f>
        <v>0</v>
      </c>
      <c r="Q13" s="104">
        <f>'内訳書2-13'!$F229</f>
        <v>0</v>
      </c>
      <c r="R13" s="104">
        <f>'内訳書2-14'!$F229</f>
        <v>0</v>
      </c>
      <c r="S13" s="104">
        <f>'内訳書2-15'!$F229</f>
        <v>0</v>
      </c>
      <c r="T13" s="104">
        <f>'内訳書2-16'!$F229</f>
        <v>0</v>
      </c>
      <c r="U13" s="104">
        <f>'内訳書2-17'!$F229</f>
        <v>0</v>
      </c>
      <c r="V13" s="104">
        <f>'内訳書2-18'!$F229</f>
        <v>0</v>
      </c>
      <c r="W13" s="104">
        <f>'内訳書2-19'!$F229</f>
        <v>0</v>
      </c>
      <c r="X13" s="104">
        <f>'内訳書2-20'!$F229</f>
        <v>0</v>
      </c>
      <c r="Y13" s="104">
        <f t="shared" si="1"/>
        <v>0</v>
      </c>
      <c r="AA13" s="22"/>
      <c r="AB13" s="22"/>
      <c r="AC13" s="22"/>
    </row>
    <row r="14" spans="1:29" ht="18" customHeight="1" x14ac:dyDescent="0.2">
      <c r="A14" s="177"/>
      <c r="B14" s="401"/>
      <c r="C14" s="436" t="s">
        <v>125</v>
      </c>
      <c r="D14" s="437"/>
      <c r="E14" s="105">
        <f>SUM(E$10:E$13)</f>
        <v>15000</v>
      </c>
      <c r="F14" s="105">
        <f t="shared" ref="F14:X14" si="2">SUM(F$10:F$13)</f>
        <v>0</v>
      </c>
      <c r="G14" s="105">
        <f t="shared" si="2"/>
        <v>0</v>
      </c>
      <c r="H14" s="105" t="s">
        <v>251</v>
      </c>
      <c r="I14" s="105">
        <f t="shared" si="2"/>
        <v>0</v>
      </c>
      <c r="J14" s="105">
        <f t="shared" si="2"/>
        <v>0</v>
      </c>
      <c r="K14" s="105">
        <f t="shared" si="2"/>
        <v>0</v>
      </c>
      <c r="L14" s="105">
        <f t="shared" si="2"/>
        <v>0</v>
      </c>
      <c r="M14" s="105">
        <f t="shared" si="2"/>
        <v>0</v>
      </c>
      <c r="N14" s="105">
        <f t="shared" si="2"/>
        <v>0</v>
      </c>
      <c r="O14" s="105">
        <f t="shared" si="2"/>
        <v>0</v>
      </c>
      <c r="P14" s="105">
        <f t="shared" si="2"/>
        <v>0</v>
      </c>
      <c r="Q14" s="105">
        <f t="shared" si="2"/>
        <v>0</v>
      </c>
      <c r="R14" s="105">
        <f t="shared" si="2"/>
        <v>0</v>
      </c>
      <c r="S14" s="105">
        <f t="shared" si="2"/>
        <v>0</v>
      </c>
      <c r="T14" s="105">
        <f t="shared" si="2"/>
        <v>0</v>
      </c>
      <c r="U14" s="105">
        <f t="shared" si="2"/>
        <v>0</v>
      </c>
      <c r="V14" s="105">
        <f t="shared" si="2"/>
        <v>0</v>
      </c>
      <c r="W14" s="105">
        <f t="shared" si="2"/>
        <v>0</v>
      </c>
      <c r="X14" s="105">
        <f t="shared" si="2"/>
        <v>0</v>
      </c>
      <c r="Y14" s="105">
        <f t="shared" ref="Y14" si="3">SUM(Y10:Y13)</f>
        <v>15000</v>
      </c>
      <c r="AA14" s="22"/>
      <c r="AB14" s="22"/>
      <c r="AC14" s="22"/>
    </row>
    <row r="15" spans="1:29" ht="18" customHeight="1" x14ac:dyDescent="0.2">
      <c r="A15" s="177"/>
      <c r="B15" s="438" t="s">
        <v>64</v>
      </c>
      <c r="C15" s="438"/>
      <c r="D15" s="438"/>
      <c r="E15" s="98">
        <f>SUM(E$8:E$9,E$14)</f>
        <v>765000</v>
      </c>
      <c r="F15" s="98">
        <f t="shared" ref="F15:X15" si="4">SUM(F$8:F$9,F$14)</f>
        <v>500000</v>
      </c>
      <c r="G15" s="98">
        <f t="shared" si="4"/>
        <v>0</v>
      </c>
      <c r="H15" s="98">
        <f t="shared" si="4"/>
        <v>0</v>
      </c>
      <c r="I15" s="98">
        <f t="shared" si="4"/>
        <v>0</v>
      </c>
      <c r="J15" s="98">
        <f t="shared" si="4"/>
        <v>0</v>
      </c>
      <c r="K15" s="98">
        <f t="shared" si="4"/>
        <v>0</v>
      </c>
      <c r="L15" s="98">
        <f t="shared" si="4"/>
        <v>0</v>
      </c>
      <c r="M15" s="98">
        <f t="shared" si="4"/>
        <v>0</v>
      </c>
      <c r="N15" s="98">
        <f t="shared" si="4"/>
        <v>0</v>
      </c>
      <c r="O15" s="98">
        <f t="shared" si="4"/>
        <v>0</v>
      </c>
      <c r="P15" s="98">
        <f t="shared" si="4"/>
        <v>0</v>
      </c>
      <c r="Q15" s="98">
        <f t="shared" si="4"/>
        <v>0</v>
      </c>
      <c r="R15" s="98">
        <f t="shared" si="4"/>
        <v>0</v>
      </c>
      <c r="S15" s="98">
        <f t="shared" si="4"/>
        <v>0</v>
      </c>
      <c r="T15" s="98">
        <f t="shared" si="4"/>
        <v>0</v>
      </c>
      <c r="U15" s="98">
        <f t="shared" si="4"/>
        <v>0</v>
      </c>
      <c r="V15" s="98">
        <f t="shared" si="4"/>
        <v>0</v>
      </c>
      <c r="W15" s="98">
        <f t="shared" si="4"/>
        <v>0</v>
      </c>
      <c r="X15" s="98">
        <f t="shared" si="4"/>
        <v>0</v>
      </c>
      <c r="Y15" s="98">
        <f t="shared" ref="Y15" si="5">SUM(Y8:Y9,Y14)</f>
        <v>1265000</v>
      </c>
      <c r="AA15" s="22"/>
      <c r="AB15" s="22"/>
      <c r="AC15" s="22"/>
    </row>
    <row r="16" spans="1:29" ht="18" customHeight="1" thickBot="1" x14ac:dyDescent="0.25">
      <c r="A16" s="177"/>
      <c r="B16" s="435" t="s">
        <v>21</v>
      </c>
      <c r="C16" s="436"/>
      <c r="D16" s="437"/>
      <c r="E16" s="99">
        <f>'内訳書2-1'!$F232</f>
        <v>1000000</v>
      </c>
      <c r="F16" s="99">
        <f>'内訳書2-2'!$F232</f>
        <v>1500000</v>
      </c>
      <c r="G16" s="99">
        <f>'内訳書2-3'!$F232</f>
        <v>0</v>
      </c>
      <c r="H16" s="99">
        <f>'内訳書2-4'!$F232</f>
        <v>0</v>
      </c>
      <c r="I16" s="99">
        <f>'内訳書2-5'!$F232</f>
        <v>0</v>
      </c>
      <c r="J16" s="99">
        <f>'内訳書2-6'!$F232</f>
        <v>0</v>
      </c>
      <c r="K16" s="99">
        <f>'内訳書2-7'!$F232</f>
        <v>0</v>
      </c>
      <c r="L16" s="99">
        <f>'内訳書2-8'!$F232</f>
        <v>0</v>
      </c>
      <c r="M16" s="99">
        <f>'内訳書2-9'!$F232</f>
        <v>0</v>
      </c>
      <c r="N16" s="99">
        <f>'内訳書2-10'!$F232</f>
        <v>0</v>
      </c>
      <c r="O16" s="99">
        <f>'内訳書2-11'!$F232</f>
        <v>0</v>
      </c>
      <c r="P16" s="99">
        <f>'内訳書2-12'!$F232</f>
        <v>0</v>
      </c>
      <c r="Q16" s="99">
        <f>'内訳書2-13'!$F232</f>
        <v>0</v>
      </c>
      <c r="R16" s="99">
        <f>'内訳書2-14'!$F232</f>
        <v>0</v>
      </c>
      <c r="S16" s="99">
        <f>'内訳書2-15'!$F232</f>
        <v>0</v>
      </c>
      <c r="T16" s="99">
        <f>'内訳書2-16'!$F232</f>
        <v>0</v>
      </c>
      <c r="U16" s="99">
        <f>'内訳書2-17'!$F232</f>
        <v>0</v>
      </c>
      <c r="V16" s="99">
        <f>'内訳書2-18'!$F232</f>
        <v>0</v>
      </c>
      <c r="W16" s="99">
        <f>'内訳書2-19'!$F232</f>
        <v>0</v>
      </c>
      <c r="X16" s="99">
        <f>'内訳書2-20'!$F232</f>
        <v>0</v>
      </c>
      <c r="Y16" s="99">
        <f>SUM(E16:X16)</f>
        <v>2500000</v>
      </c>
      <c r="AA16" s="22"/>
      <c r="AB16" s="22"/>
      <c r="AC16" s="22"/>
    </row>
    <row r="17" spans="1:29" ht="18" customHeight="1" thickTop="1" x14ac:dyDescent="0.2">
      <c r="A17" s="177"/>
      <c r="B17" s="422" t="s">
        <v>65</v>
      </c>
      <c r="C17" s="422"/>
      <c r="D17" s="422"/>
      <c r="E17" s="106">
        <f>SUM(E$15:E$16)</f>
        <v>1765000</v>
      </c>
      <c r="F17" s="106">
        <f t="shared" ref="F17:Y17" si="6">SUM(F$15:F$16)</f>
        <v>2000000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3765000</v>
      </c>
      <c r="AA17" s="22"/>
      <c r="AB17" s="22"/>
      <c r="AC17" s="22"/>
    </row>
    <row r="18" spans="1:29" ht="18.8" customHeight="1" x14ac:dyDescent="0.2">
      <c r="A18" s="177"/>
      <c r="B18" s="177"/>
      <c r="C18" s="177"/>
      <c r="D18" s="177"/>
      <c r="E18" s="215" t="str">
        <f t="shared" ref="E18:X18" si="7">IF(E$17&lt;&gt;E$49,"収入額と支出額が一致しません。","")</f>
        <v/>
      </c>
      <c r="F18" s="215" t="str">
        <f t="shared" si="7"/>
        <v/>
      </c>
      <c r="G18" s="215" t="str">
        <f t="shared" si="7"/>
        <v/>
      </c>
      <c r="H18" s="215" t="str">
        <f t="shared" si="7"/>
        <v/>
      </c>
      <c r="I18" s="215" t="str">
        <f t="shared" si="7"/>
        <v/>
      </c>
      <c r="J18" s="215" t="str">
        <f t="shared" si="7"/>
        <v/>
      </c>
      <c r="K18" s="215" t="str">
        <f t="shared" si="7"/>
        <v/>
      </c>
      <c r="L18" s="215" t="str">
        <f t="shared" si="7"/>
        <v/>
      </c>
      <c r="M18" s="215" t="str">
        <f t="shared" si="7"/>
        <v/>
      </c>
      <c r="N18" s="215" t="str">
        <f t="shared" si="7"/>
        <v/>
      </c>
      <c r="O18" s="215" t="str">
        <f t="shared" si="7"/>
        <v/>
      </c>
      <c r="P18" s="215" t="str">
        <f t="shared" si="7"/>
        <v/>
      </c>
      <c r="Q18" s="215" t="str">
        <f t="shared" si="7"/>
        <v/>
      </c>
      <c r="R18" s="215" t="str">
        <f t="shared" si="7"/>
        <v/>
      </c>
      <c r="S18" s="215" t="str">
        <f t="shared" si="7"/>
        <v/>
      </c>
      <c r="T18" s="215" t="str">
        <f t="shared" si="7"/>
        <v/>
      </c>
      <c r="U18" s="215" t="str">
        <f t="shared" si="7"/>
        <v/>
      </c>
      <c r="V18" s="215" t="str">
        <f t="shared" si="7"/>
        <v/>
      </c>
      <c r="W18" s="215" t="str">
        <f t="shared" si="7"/>
        <v/>
      </c>
      <c r="X18" s="215" t="str">
        <f t="shared" si="7"/>
        <v/>
      </c>
      <c r="Y18" s="215"/>
      <c r="AA18" s="22"/>
      <c r="AB18" s="22"/>
      <c r="AC18" s="22"/>
    </row>
    <row r="19" spans="1:29" ht="15.05" customHeight="1" x14ac:dyDescent="0.2">
      <c r="A19" s="177"/>
      <c r="B19" s="177" t="s">
        <v>66</v>
      </c>
      <c r="C19" s="177"/>
      <c r="D19" s="177"/>
      <c r="E19" s="181"/>
      <c r="F19" s="181"/>
      <c r="G19" s="181"/>
      <c r="H19" s="181"/>
      <c r="I19" s="181"/>
      <c r="J19" s="181"/>
      <c r="K19" s="181"/>
      <c r="L19" s="181"/>
      <c r="M19" s="181"/>
      <c r="N19" s="181"/>
      <c r="O19" s="181"/>
      <c r="P19" s="181"/>
      <c r="Q19" s="181"/>
      <c r="R19" s="181"/>
      <c r="S19" s="181"/>
      <c r="T19" s="181"/>
      <c r="U19" s="181"/>
      <c r="V19" s="181"/>
      <c r="W19" s="181"/>
      <c r="X19" s="181"/>
      <c r="Y19" s="108" t="s">
        <v>51</v>
      </c>
      <c r="AA19" s="22"/>
      <c r="AB19" s="22"/>
      <c r="AC19" s="22"/>
    </row>
    <row r="20" spans="1:29" ht="18" customHeight="1" x14ac:dyDescent="0.2">
      <c r="A20" s="177"/>
      <c r="B20" s="421"/>
      <c r="C20" s="421" t="s">
        <v>67</v>
      </c>
      <c r="D20" s="82" t="s">
        <v>77</v>
      </c>
      <c r="E20" s="182" t="str">
        <f t="shared" ref="E20:X20" si="8">E4</f>
        <v>2-1</v>
      </c>
      <c r="F20" s="182" t="str">
        <f t="shared" si="8"/>
        <v>2-2</v>
      </c>
      <c r="G20" s="182" t="str">
        <f t="shared" si="8"/>
        <v>2-3</v>
      </c>
      <c r="H20" s="182" t="str">
        <f t="shared" si="8"/>
        <v>2-4</v>
      </c>
      <c r="I20" s="182" t="str">
        <f t="shared" si="8"/>
        <v>2-5</v>
      </c>
      <c r="J20" s="182" t="str">
        <f t="shared" si="8"/>
        <v>2-6</v>
      </c>
      <c r="K20" s="182" t="str">
        <f t="shared" si="8"/>
        <v>2-7</v>
      </c>
      <c r="L20" s="182" t="str">
        <f t="shared" si="8"/>
        <v>2-8</v>
      </c>
      <c r="M20" s="182" t="str">
        <f t="shared" si="8"/>
        <v>2-9</v>
      </c>
      <c r="N20" s="182" t="str">
        <f t="shared" si="8"/>
        <v>2-10</v>
      </c>
      <c r="O20" s="182" t="str">
        <f t="shared" si="8"/>
        <v>2-11</v>
      </c>
      <c r="P20" s="182" t="str">
        <f t="shared" si="8"/>
        <v>2-12</v>
      </c>
      <c r="Q20" s="182" t="str">
        <f t="shared" si="8"/>
        <v>2-13</v>
      </c>
      <c r="R20" s="182" t="str">
        <f t="shared" si="8"/>
        <v>2-14</v>
      </c>
      <c r="S20" s="182" t="str">
        <f t="shared" si="8"/>
        <v>2-15</v>
      </c>
      <c r="T20" s="182" t="str">
        <f t="shared" si="8"/>
        <v>2-16</v>
      </c>
      <c r="U20" s="182" t="str">
        <f t="shared" si="8"/>
        <v>2-17</v>
      </c>
      <c r="V20" s="182" t="str">
        <f t="shared" si="8"/>
        <v>2-18</v>
      </c>
      <c r="W20" s="182" t="str">
        <f t="shared" si="8"/>
        <v>2-19</v>
      </c>
      <c r="X20" s="182" t="str">
        <f t="shared" si="8"/>
        <v>2-20</v>
      </c>
      <c r="Y20" s="434" t="s">
        <v>154</v>
      </c>
      <c r="AA20" s="22"/>
      <c r="AB20" s="22"/>
      <c r="AC20" s="22"/>
    </row>
    <row r="21" spans="1:29" ht="60.75" customHeight="1" x14ac:dyDescent="0.2">
      <c r="A21" s="177"/>
      <c r="B21" s="421"/>
      <c r="C21" s="421"/>
      <c r="D21" s="421" t="s">
        <v>68</v>
      </c>
      <c r="E21" s="91" t="str">
        <f t="shared" ref="E21:X21" si="9">E6</f>
        <v>○○県</v>
      </c>
      <c r="F21" s="91" t="str">
        <f t="shared" si="9"/>
        <v>○○芸術文化協会</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434"/>
      <c r="AA21" s="22"/>
      <c r="AB21" s="22"/>
      <c r="AC21" s="22"/>
    </row>
    <row r="22" spans="1:29" ht="60.75" customHeight="1" x14ac:dyDescent="0.2">
      <c r="A22" s="177"/>
      <c r="B22" s="421"/>
      <c r="C22" s="421"/>
      <c r="D22" s="421"/>
      <c r="E22" s="91" t="str">
        <f t="shared" ref="E22:X22" si="10">E7</f>
        <v>障害者による文化芸術活動の鑑賞支援事業</v>
      </c>
      <c r="F22" s="91" t="str">
        <f t="shared" si="10"/>
        <v>共生社会の実現に向けた創造・発表の機会の充実に関する事業</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434"/>
      <c r="AA22" s="22"/>
      <c r="AB22" s="22"/>
      <c r="AC22" s="22"/>
    </row>
    <row r="23" spans="1:29" ht="18" customHeight="1" x14ac:dyDescent="0.2">
      <c r="A23" s="177"/>
      <c r="B23" s="429" t="s">
        <v>69</v>
      </c>
      <c r="C23" s="242" t="s">
        <v>178</v>
      </c>
      <c r="D23" s="92" t="s">
        <v>184</v>
      </c>
      <c r="E23" s="93">
        <f>'内訳書2-1'!$F238</f>
        <v>124800</v>
      </c>
      <c r="F23" s="93">
        <f>'内訳書2-2'!$F238</f>
        <v>416000</v>
      </c>
      <c r="G23" s="93">
        <f>'内訳書2-3'!$F238</f>
        <v>0</v>
      </c>
      <c r="H23" s="93">
        <f>'内訳書2-4'!$F238</f>
        <v>0</v>
      </c>
      <c r="I23" s="93">
        <f>'内訳書2-5'!$F238</f>
        <v>0</v>
      </c>
      <c r="J23" s="93">
        <f>'内訳書2-6'!$F238</f>
        <v>0</v>
      </c>
      <c r="K23" s="93">
        <f>'内訳書2-7'!$F238</f>
        <v>0</v>
      </c>
      <c r="L23" s="93">
        <f>'内訳書2-8'!$F238</f>
        <v>0</v>
      </c>
      <c r="M23" s="93">
        <f>'内訳書2-9'!$F238</f>
        <v>0</v>
      </c>
      <c r="N23" s="93">
        <f>'内訳書2-10'!$F238</f>
        <v>0</v>
      </c>
      <c r="O23" s="93">
        <f>'内訳書2-11'!$F238</f>
        <v>0</v>
      </c>
      <c r="P23" s="93">
        <f>'内訳書2-12'!$F238</f>
        <v>0</v>
      </c>
      <c r="Q23" s="93">
        <f>'内訳書2-13'!$F238</f>
        <v>0</v>
      </c>
      <c r="R23" s="93">
        <f>'内訳書2-14'!$F238</f>
        <v>0</v>
      </c>
      <c r="S23" s="93">
        <f>'内訳書2-15'!$F238</f>
        <v>0</v>
      </c>
      <c r="T23" s="93">
        <f>'内訳書2-16'!$F238</f>
        <v>0</v>
      </c>
      <c r="U23" s="93">
        <f>'内訳書2-17'!$F238</f>
        <v>0</v>
      </c>
      <c r="V23" s="93">
        <f>'内訳書2-18'!$F238</f>
        <v>0</v>
      </c>
      <c r="W23" s="93">
        <f>'内訳書2-19'!$F238</f>
        <v>0</v>
      </c>
      <c r="X23" s="93">
        <f>'内訳書2-20'!$F238</f>
        <v>0</v>
      </c>
      <c r="Y23" s="94">
        <f t="shared" ref="Y23:Y33" si="11">SUM(E23:X23)</f>
        <v>540800</v>
      </c>
      <c r="AA23" s="22"/>
      <c r="AB23" s="22"/>
      <c r="AC23" s="22"/>
    </row>
    <row r="24" spans="1:29" ht="18" customHeight="1" x14ac:dyDescent="0.2">
      <c r="A24" s="177"/>
      <c r="B24" s="429"/>
      <c r="C24" s="243"/>
      <c r="D24" s="228" t="s">
        <v>9</v>
      </c>
      <c r="E24" s="95">
        <f>'内訳書2-1'!$F239</f>
        <v>102000</v>
      </c>
      <c r="F24" s="95">
        <f>'内訳書2-2'!$F239</f>
        <v>255000</v>
      </c>
      <c r="G24" s="95">
        <f>'内訳書2-3'!$F239</f>
        <v>0</v>
      </c>
      <c r="H24" s="95">
        <f>'内訳書2-4'!$F239</f>
        <v>0</v>
      </c>
      <c r="I24" s="95">
        <f>'内訳書2-5'!$F239</f>
        <v>0</v>
      </c>
      <c r="J24" s="95">
        <f>'内訳書2-6'!$F239</f>
        <v>0</v>
      </c>
      <c r="K24" s="95">
        <f>'内訳書2-7'!$F239</f>
        <v>0</v>
      </c>
      <c r="L24" s="95">
        <f>'内訳書2-8'!$F239</f>
        <v>0</v>
      </c>
      <c r="M24" s="95">
        <f>'内訳書2-9'!$F239</f>
        <v>0</v>
      </c>
      <c r="N24" s="95">
        <f>'内訳書2-10'!$F239</f>
        <v>0</v>
      </c>
      <c r="O24" s="95">
        <f>'内訳書2-11'!$F239</f>
        <v>0</v>
      </c>
      <c r="P24" s="95">
        <f>'内訳書2-12'!$F239</f>
        <v>0</v>
      </c>
      <c r="Q24" s="95">
        <f>'内訳書2-13'!$F239</f>
        <v>0</v>
      </c>
      <c r="R24" s="95">
        <f>'内訳書2-14'!$F239</f>
        <v>0</v>
      </c>
      <c r="S24" s="95">
        <f>'内訳書2-15'!$F239</f>
        <v>0</v>
      </c>
      <c r="T24" s="95">
        <f>'内訳書2-16'!$F239</f>
        <v>0</v>
      </c>
      <c r="U24" s="95">
        <f>'内訳書2-17'!$F239</f>
        <v>0</v>
      </c>
      <c r="V24" s="95">
        <f>'内訳書2-18'!$F239</f>
        <v>0</v>
      </c>
      <c r="W24" s="95">
        <f>'内訳書2-19'!$F239</f>
        <v>0</v>
      </c>
      <c r="X24" s="95">
        <f>'内訳書2-20'!$F239</f>
        <v>0</v>
      </c>
      <c r="Y24" s="87">
        <f t="shared" si="11"/>
        <v>357000</v>
      </c>
      <c r="AA24" s="22"/>
      <c r="AB24" s="22"/>
      <c r="AC24" s="22"/>
    </row>
    <row r="25" spans="1:29" ht="18" customHeight="1" x14ac:dyDescent="0.2">
      <c r="A25" s="177"/>
      <c r="B25" s="429"/>
      <c r="C25" s="244"/>
      <c r="D25" s="96" t="s">
        <v>27</v>
      </c>
      <c r="E25" s="97">
        <f>'内訳書2-1'!$F240</f>
        <v>15000</v>
      </c>
      <c r="F25" s="97">
        <f>'内訳書2-2'!$F240</f>
        <v>242700</v>
      </c>
      <c r="G25" s="97">
        <f>'内訳書2-3'!$F240</f>
        <v>0</v>
      </c>
      <c r="H25" s="97">
        <f>'内訳書2-4'!$F240</f>
        <v>0</v>
      </c>
      <c r="I25" s="97">
        <f>'内訳書2-5'!$F240</f>
        <v>0</v>
      </c>
      <c r="J25" s="97">
        <f>'内訳書2-6'!$F240</f>
        <v>0</v>
      </c>
      <c r="K25" s="97">
        <f>'内訳書2-7'!$F240</f>
        <v>0</v>
      </c>
      <c r="L25" s="97">
        <f>'内訳書2-8'!$F240</f>
        <v>0</v>
      </c>
      <c r="M25" s="97">
        <f>'内訳書2-9'!$F240</f>
        <v>0</v>
      </c>
      <c r="N25" s="97">
        <f>'内訳書2-10'!$F240</f>
        <v>0</v>
      </c>
      <c r="O25" s="97">
        <f>'内訳書2-11'!$F240</f>
        <v>0</v>
      </c>
      <c r="P25" s="97">
        <f>'内訳書2-12'!$F240</f>
        <v>0</v>
      </c>
      <c r="Q25" s="97">
        <f>'内訳書2-13'!$F240</f>
        <v>0</v>
      </c>
      <c r="R25" s="97">
        <f>'内訳書2-14'!$F240</f>
        <v>0</v>
      </c>
      <c r="S25" s="97">
        <f>'内訳書2-15'!$F240</f>
        <v>0</v>
      </c>
      <c r="T25" s="97">
        <f>'内訳書2-16'!$F240</f>
        <v>0</v>
      </c>
      <c r="U25" s="97">
        <f>'内訳書2-17'!$F240</f>
        <v>0</v>
      </c>
      <c r="V25" s="97">
        <f>'内訳書2-18'!$F240</f>
        <v>0</v>
      </c>
      <c r="W25" s="97">
        <f>'内訳書2-19'!$F240</f>
        <v>0</v>
      </c>
      <c r="X25" s="97">
        <f>'内訳書2-20'!$F240</f>
        <v>0</v>
      </c>
      <c r="Y25" s="88">
        <f t="shared" si="11"/>
        <v>257700</v>
      </c>
      <c r="AA25" s="22"/>
      <c r="AB25" s="22"/>
      <c r="AC25" s="22"/>
    </row>
    <row r="26" spans="1:29" ht="18" customHeight="1" x14ac:dyDescent="0.2">
      <c r="A26" s="177"/>
      <c r="B26" s="429"/>
      <c r="C26" s="245" t="s">
        <v>177</v>
      </c>
      <c r="D26" s="229" t="s">
        <v>177</v>
      </c>
      <c r="E26" s="98">
        <f>'内訳書2-1'!$F241</f>
        <v>150000</v>
      </c>
      <c r="F26" s="98">
        <f>'内訳書2-2'!$F241</f>
        <v>100000</v>
      </c>
      <c r="G26" s="98">
        <f>'内訳書2-3'!$F241</f>
        <v>0</v>
      </c>
      <c r="H26" s="98">
        <f>'内訳書2-4'!$F241</f>
        <v>0</v>
      </c>
      <c r="I26" s="98">
        <f>'内訳書2-5'!$F241</f>
        <v>0</v>
      </c>
      <c r="J26" s="98">
        <f>'内訳書2-6'!$F241</f>
        <v>0</v>
      </c>
      <c r="K26" s="98">
        <f>'内訳書2-7'!$F241</f>
        <v>0</v>
      </c>
      <c r="L26" s="98">
        <f>'内訳書2-8'!$F241</f>
        <v>0</v>
      </c>
      <c r="M26" s="98">
        <f>'内訳書2-9'!$F241</f>
        <v>0</v>
      </c>
      <c r="N26" s="98">
        <f>'内訳書2-10'!$F241</f>
        <v>0</v>
      </c>
      <c r="O26" s="98">
        <f>'内訳書2-11'!$F241</f>
        <v>0</v>
      </c>
      <c r="P26" s="98">
        <f>'内訳書2-12'!$F241</f>
        <v>0</v>
      </c>
      <c r="Q26" s="98">
        <f>'内訳書2-13'!$F241</f>
        <v>0</v>
      </c>
      <c r="R26" s="98">
        <f>'内訳書2-14'!$F241</f>
        <v>0</v>
      </c>
      <c r="S26" s="98">
        <f>'内訳書2-15'!$F241</f>
        <v>0</v>
      </c>
      <c r="T26" s="98">
        <f>'内訳書2-16'!$F241</f>
        <v>0</v>
      </c>
      <c r="U26" s="98">
        <f>'内訳書2-17'!$F241</f>
        <v>0</v>
      </c>
      <c r="V26" s="98">
        <f>'内訳書2-18'!$F241</f>
        <v>0</v>
      </c>
      <c r="W26" s="98">
        <f>'内訳書2-19'!$F241</f>
        <v>0</v>
      </c>
      <c r="X26" s="98">
        <f>'内訳書2-20'!$F241</f>
        <v>0</v>
      </c>
      <c r="Y26" s="85">
        <f t="shared" si="11"/>
        <v>250000</v>
      </c>
      <c r="AA26" s="22"/>
      <c r="AB26" s="22"/>
      <c r="AC26" s="22"/>
    </row>
    <row r="27" spans="1:29" ht="18" customHeight="1" x14ac:dyDescent="0.2">
      <c r="A27" s="177"/>
      <c r="B27" s="429"/>
      <c r="C27" s="242" t="s">
        <v>180</v>
      </c>
      <c r="D27" s="230" t="s">
        <v>2</v>
      </c>
      <c r="E27" s="199">
        <f>'内訳書2-1'!$F242</f>
        <v>5500</v>
      </c>
      <c r="F27" s="199">
        <f>'内訳書2-2'!$F242</f>
        <v>100000</v>
      </c>
      <c r="G27" s="199">
        <f>'内訳書2-3'!$F242</f>
        <v>0</v>
      </c>
      <c r="H27" s="199">
        <f>'内訳書2-4'!$F242</f>
        <v>0</v>
      </c>
      <c r="I27" s="199">
        <f>'内訳書2-5'!$F242</f>
        <v>0</v>
      </c>
      <c r="J27" s="199">
        <f>'内訳書2-6'!$F242</f>
        <v>0</v>
      </c>
      <c r="K27" s="199">
        <f>'内訳書2-7'!$F242</f>
        <v>0</v>
      </c>
      <c r="L27" s="199">
        <f>'内訳書2-8'!$F242</f>
        <v>0</v>
      </c>
      <c r="M27" s="199">
        <f>'内訳書2-9'!$F242</f>
        <v>0</v>
      </c>
      <c r="N27" s="199">
        <f>'内訳書2-10'!$F242</f>
        <v>0</v>
      </c>
      <c r="O27" s="199">
        <f>'内訳書2-11'!$F242</f>
        <v>0</v>
      </c>
      <c r="P27" s="199">
        <f>'内訳書2-12'!$F242</f>
        <v>0</v>
      </c>
      <c r="Q27" s="199">
        <f>'内訳書2-13'!$F242</f>
        <v>0</v>
      </c>
      <c r="R27" s="199">
        <f>'内訳書2-14'!$F242</f>
        <v>0</v>
      </c>
      <c r="S27" s="199">
        <f>'内訳書2-15'!$F242</f>
        <v>0</v>
      </c>
      <c r="T27" s="199">
        <f>'内訳書2-16'!$F242</f>
        <v>0</v>
      </c>
      <c r="U27" s="199">
        <f>'内訳書2-17'!$F242</f>
        <v>0</v>
      </c>
      <c r="V27" s="199">
        <f>'内訳書2-18'!$F242</f>
        <v>0</v>
      </c>
      <c r="W27" s="199">
        <f>'内訳書2-19'!$F242</f>
        <v>0</v>
      </c>
      <c r="X27" s="199">
        <f>'内訳書2-20'!$F242</f>
        <v>0</v>
      </c>
      <c r="Y27" s="86">
        <f t="shared" si="11"/>
        <v>105500</v>
      </c>
      <c r="AA27" s="22"/>
      <c r="AB27" s="22"/>
      <c r="AC27" s="22"/>
    </row>
    <row r="28" spans="1:29" ht="18" customHeight="1" x14ac:dyDescent="0.2">
      <c r="A28" s="177"/>
      <c r="B28" s="429"/>
      <c r="C28" s="244"/>
      <c r="D28" s="96" t="s">
        <v>28</v>
      </c>
      <c r="E28" s="97">
        <f>'内訳書2-1'!$F243</f>
        <v>0</v>
      </c>
      <c r="F28" s="97">
        <f>'内訳書2-2'!$F243</f>
        <v>0</v>
      </c>
      <c r="G28" s="97">
        <f>'内訳書2-3'!$F243</f>
        <v>0</v>
      </c>
      <c r="H28" s="97">
        <f>'内訳書2-4'!$F243</f>
        <v>0</v>
      </c>
      <c r="I28" s="97">
        <f>'内訳書2-5'!$F243</f>
        <v>0</v>
      </c>
      <c r="J28" s="97">
        <f>'内訳書2-6'!$F243</f>
        <v>0</v>
      </c>
      <c r="K28" s="97">
        <f>'内訳書2-7'!$F243</f>
        <v>0</v>
      </c>
      <c r="L28" s="97">
        <f>'内訳書2-8'!$F243</f>
        <v>0</v>
      </c>
      <c r="M28" s="97">
        <f>'内訳書2-9'!$F243</f>
        <v>0</v>
      </c>
      <c r="N28" s="97">
        <f>'内訳書2-10'!$F243</f>
        <v>0</v>
      </c>
      <c r="O28" s="97">
        <f>'内訳書2-11'!$F243</f>
        <v>0</v>
      </c>
      <c r="P28" s="97">
        <f>'内訳書2-12'!$F243</f>
        <v>0</v>
      </c>
      <c r="Q28" s="97">
        <f>'内訳書2-13'!$F243</f>
        <v>0</v>
      </c>
      <c r="R28" s="97">
        <f>'内訳書2-14'!$F243</f>
        <v>0</v>
      </c>
      <c r="S28" s="97">
        <f>'内訳書2-15'!$F243</f>
        <v>0</v>
      </c>
      <c r="T28" s="97">
        <f>'内訳書2-16'!$F243</f>
        <v>0</v>
      </c>
      <c r="U28" s="97">
        <f>'内訳書2-17'!$F243</f>
        <v>0</v>
      </c>
      <c r="V28" s="97">
        <f>'内訳書2-18'!$F243</f>
        <v>0</v>
      </c>
      <c r="W28" s="97">
        <f>'内訳書2-19'!$F243</f>
        <v>0</v>
      </c>
      <c r="X28" s="97">
        <f>'内訳書2-20'!$F243</f>
        <v>0</v>
      </c>
      <c r="Y28" s="88">
        <f t="shared" si="11"/>
        <v>0</v>
      </c>
      <c r="AA28" s="22"/>
      <c r="AB28" s="22"/>
      <c r="AC28" s="22"/>
    </row>
    <row r="29" spans="1:29" ht="18" customHeight="1" x14ac:dyDescent="0.2">
      <c r="A29" s="177"/>
      <c r="B29" s="429"/>
      <c r="C29" s="432" t="s">
        <v>181</v>
      </c>
      <c r="D29" s="228" t="s">
        <v>182</v>
      </c>
      <c r="E29" s="95">
        <f>'内訳書2-1'!$F244</f>
        <v>100000</v>
      </c>
      <c r="F29" s="95">
        <f>'内訳書2-2'!$F244</f>
        <v>200000</v>
      </c>
      <c r="G29" s="95">
        <f>'内訳書2-3'!$F244</f>
        <v>0</v>
      </c>
      <c r="H29" s="95">
        <f>'内訳書2-4'!$F244</f>
        <v>0</v>
      </c>
      <c r="I29" s="95">
        <f>'内訳書2-5'!$F244</f>
        <v>0</v>
      </c>
      <c r="J29" s="95">
        <f>'内訳書2-6'!$F244</f>
        <v>0</v>
      </c>
      <c r="K29" s="95">
        <f>'内訳書2-7'!$F244</f>
        <v>0</v>
      </c>
      <c r="L29" s="95">
        <f>'内訳書2-8'!$F244</f>
        <v>0</v>
      </c>
      <c r="M29" s="95">
        <f>'内訳書2-9'!$F244</f>
        <v>0</v>
      </c>
      <c r="N29" s="95">
        <f>'内訳書2-10'!$F244</f>
        <v>0</v>
      </c>
      <c r="O29" s="95">
        <f>'内訳書2-11'!$F244</f>
        <v>0</v>
      </c>
      <c r="P29" s="95">
        <f>'内訳書2-12'!$F244</f>
        <v>0</v>
      </c>
      <c r="Q29" s="95">
        <f>'内訳書2-13'!$F244</f>
        <v>0</v>
      </c>
      <c r="R29" s="95">
        <f>'内訳書2-14'!$F244</f>
        <v>0</v>
      </c>
      <c r="S29" s="95">
        <f>'内訳書2-15'!$F244</f>
        <v>0</v>
      </c>
      <c r="T29" s="95">
        <f>'内訳書2-16'!$F244</f>
        <v>0</v>
      </c>
      <c r="U29" s="95">
        <f>'内訳書2-17'!$F244</f>
        <v>0</v>
      </c>
      <c r="V29" s="95">
        <f>'内訳書2-18'!$F244</f>
        <v>0</v>
      </c>
      <c r="W29" s="95">
        <f>'内訳書2-19'!$F244</f>
        <v>0</v>
      </c>
      <c r="X29" s="95">
        <f>'内訳書2-20'!$F244</f>
        <v>0</v>
      </c>
      <c r="Y29" s="87">
        <f t="shared" si="11"/>
        <v>300000</v>
      </c>
      <c r="AA29" s="22"/>
      <c r="AB29" s="22"/>
      <c r="AC29" s="22"/>
    </row>
    <row r="30" spans="1:29" ht="18" customHeight="1" x14ac:dyDescent="0.2">
      <c r="A30" s="177"/>
      <c r="B30" s="429"/>
      <c r="C30" s="433"/>
      <c r="D30" s="228" t="s">
        <v>26</v>
      </c>
      <c r="E30" s="95">
        <f>'内訳書2-1'!$F245</f>
        <v>50000</v>
      </c>
      <c r="F30" s="95">
        <f>'内訳書2-2'!$F245</f>
        <v>680000</v>
      </c>
      <c r="G30" s="95">
        <f>'内訳書2-3'!$F245</f>
        <v>0</v>
      </c>
      <c r="H30" s="95">
        <f>'内訳書2-4'!$F245</f>
        <v>0</v>
      </c>
      <c r="I30" s="95">
        <f>'内訳書2-5'!$F245</f>
        <v>0</v>
      </c>
      <c r="J30" s="95">
        <f>'内訳書2-6'!$F245</f>
        <v>0</v>
      </c>
      <c r="K30" s="95">
        <f>'内訳書2-7'!$F245</f>
        <v>0</v>
      </c>
      <c r="L30" s="95">
        <f>'内訳書2-8'!$F245</f>
        <v>0</v>
      </c>
      <c r="M30" s="95">
        <f>'内訳書2-9'!$F245</f>
        <v>0</v>
      </c>
      <c r="N30" s="95">
        <f>'内訳書2-10'!$F245</f>
        <v>0</v>
      </c>
      <c r="O30" s="95">
        <f>'内訳書2-11'!$F245</f>
        <v>0</v>
      </c>
      <c r="P30" s="95">
        <f>'内訳書2-12'!$F245</f>
        <v>0</v>
      </c>
      <c r="Q30" s="95">
        <f>'内訳書2-13'!$F245</f>
        <v>0</v>
      </c>
      <c r="R30" s="95">
        <f>'内訳書2-14'!$F245</f>
        <v>0</v>
      </c>
      <c r="S30" s="95">
        <f>'内訳書2-15'!$F245</f>
        <v>0</v>
      </c>
      <c r="T30" s="95">
        <f>'内訳書2-16'!$F245</f>
        <v>0</v>
      </c>
      <c r="U30" s="95">
        <f>'内訳書2-17'!$F245</f>
        <v>0</v>
      </c>
      <c r="V30" s="95">
        <f>'内訳書2-18'!$F245</f>
        <v>0</v>
      </c>
      <c r="W30" s="95">
        <f>'内訳書2-19'!$F245</f>
        <v>0</v>
      </c>
      <c r="X30" s="95">
        <f>'内訳書2-20'!$F245</f>
        <v>0</v>
      </c>
      <c r="Y30" s="87">
        <f t="shared" si="11"/>
        <v>730000</v>
      </c>
      <c r="AA30" s="22"/>
      <c r="AB30" s="22"/>
      <c r="AC30" s="22"/>
    </row>
    <row r="31" spans="1:29" ht="18" customHeight="1" x14ac:dyDescent="0.2">
      <c r="A31" s="177"/>
      <c r="B31" s="429"/>
      <c r="C31" s="243"/>
      <c r="D31" s="231" t="s">
        <v>179</v>
      </c>
      <c r="E31" s="123">
        <f>'内訳書2-1'!$F246</f>
        <v>2700</v>
      </c>
      <c r="F31" s="123">
        <f>'内訳書2-2'!$F246</f>
        <v>6300</v>
      </c>
      <c r="G31" s="123">
        <f>'内訳書2-3'!$F246</f>
        <v>0</v>
      </c>
      <c r="H31" s="123">
        <f>'内訳書2-4'!$F246</f>
        <v>0</v>
      </c>
      <c r="I31" s="123">
        <f>'内訳書2-5'!$F246</f>
        <v>0</v>
      </c>
      <c r="J31" s="123">
        <f>'内訳書2-6'!$F246</f>
        <v>0</v>
      </c>
      <c r="K31" s="123">
        <f>'内訳書2-7'!$F246</f>
        <v>0</v>
      </c>
      <c r="L31" s="123">
        <f>'内訳書2-8'!$F246</f>
        <v>0</v>
      </c>
      <c r="M31" s="123">
        <f>'内訳書2-9'!$F246</f>
        <v>0</v>
      </c>
      <c r="N31" s="123">
        <f>'内訳書2-10'!$F246</f>
        <v>0</v>
      </c>
      <c r="O31" s="123">
        <f>'内訳書2-11'!$F246</f>
        <v>0</v>
      </c>
      <c r="P31" s="123">
        <f>'内訳書2-12'!$F246</f>
        <v>0</v>
      </c>
      <c r="Q31" s="123">
        <f>'内訳書2-13'!$F246</f>
        <v>0</v>
      </c>
      <c r="R31" s="123">
        <f>'内訳書2-14'!$F246</f>
        <v>0</v>
      </c>
      <c r="S31" s="123">
        <f>'内訳書2-15'!$F246</f>
        <v>0</v>
      </c>
      <c r="T31" s="123">
        <f>'内訳書2-16'!$F246</f>
        <v>0</v>
      </c>
      <c r="U31" s="123">
        <f>'内訳書2-17'!$F246</f>
        <v>0</v>
      </c>
      <c r="V31" s="123">
        <f>'内訳書2-18'!$F246</f>
        <v>0</v>
      </c>
      <c r="W31" s="123">
        <f>'内訳書2-19'!$F246</f>
        <v>0</v>
      </c>
      <c r="X31" s="123">
        <f>'内訳書2-20'!$F246</f>
        <v>0</v>
      </c>
      <c r="Y31" s="124">
        <f t="shared" ref="Y31" si="12">SUM(E31:X31)</f>
        <v>9000</v>
      </c>
      <c r="AA31" s="22"/>
      <c r="AB31" s="22"/>
      <c r="AC31" s="22"/>
    </row>
    <row r="32" spans="1:29" ht="18" hidden="1" customHeight="1" x14ac:dyDescent="0.2">
      <c r="A32" s="177"/>
      <c r="B32" s="429"/>
      <c r="C32" s="244" t="s">
        <v>181</v>
      </c>
      <c r="D32" s="96" t="s">
        <v>20</v>
      </c>
      <c r="E32" s="126">
        <f>'内訳書2-1'!$F247</f>
        <v>0</v>
      </c>
      <c r="F32" s="126">
        <f>'内訳書2-2'!$F247</f>
        <v>0</v>
      </c>
      <c r="G32" s="126">
        <f>'内訳書2-3'!$F247</f>
        <v>0</v>
      </c>
      <c r="H32" s="126">
        <f>'内訳書2-4'!$F247</f>
        <v>0</v>
      </c>
      <c r="I32" s="126">
        <f>'内訳書2-5'!$F247</f>
        <v>0</v>
      </c>
      <c r="J32" s="126">
        <f>'内訳書2-6'!$F247</f>
        <v>0</v>
      </c>
      <c r="K32" s="126">
        <f>'内訳書2-7'!$F247</f>
        <v>0</v>
      </c>
      <c r="L32" s="126">
        <f>'内訳書2-8'!$F247</f>
        <v>0</v>
      </c>
      <c r="M32" s="126">
        <f>'内訳書2-9'!$F247</f>
        <v>0</v>
      </c>
      <c r="N32" s="126">
        <f>'内訳書2-10'!$F247</f>
        <v>0</v>
      </c>
      <c r="O32" s="126">
        <f>'内訳書2-11'!$F247</f>
        <v>0</v>
      </c>
      <c r="P32" s="126">
        <f>'内訳書2-12'!$F247</f>
        <v>0</v>
      </c>
      <c r="Q32" s="126">
        <f>'内訳書2-13'!$F247</f>
        <v>0</v>
      </c>
      <c r="R32" s="126">
        <f>'内訳書2-14'!$F247</f>
        <v>0</v>
      </c>
      <c r="S32" s="126">
        <f>'内訳書2-15'!$F247</f>
        <v>0</v>
      </c>
      <c r="T32" s="126">
        <f>'内訳書2-16'!$F247</f>
        <v>0</v>
      </c>
      <c r="U32" s="126">
        <f>'内訳書2-17'!$F247</f>
        <v>0</v>
      </c>
      <c r="V32" s="126">
        <f>'内訳書2-18'!$F247</f>
        <v>0</v>
      </c>
      <c r="W32" s="126">
        <f>'内訳書2-19'!$F247</f>
        <v>0</v>
      </c>
      <c r="X32" s="126">
        <f>'内訳書2-20'!$F247</f>
        <v>0</v>
      </c>
      <c r="Y32" s="127">
        <f t="shared" si="11"/>
        <v>0</v>
      </c>
      <c r="AA32" s="22"/>
      <c r="AB32" s="22"/>
      <c r="AC32" s="22"/>
    </row>
    <row r="33" spans="1:29" ht="18" customHeight="1" x14ac:dyDescent="0.2">
      <c r="A33" s="177"/>
      <c r="B33" s="429"/>
      <c r="C33" s="212" t="s">
        <v>171</v>
      </c>
      <c r="D33" s="229" t="s">
        <v>75</v>
      </c>
      <c r="E33" s="98">
        <f>'内訳書2-1'!$F248</f>
        <v>1200000</v>
      </c>
      <c r="F33" s="98">
        <f>'内訳書2-2'!$F248</f>
        <v>0</v>
      </c>
      <c r="G33" s="98">
        <f>'内訳書2-3'!$F248</f>
        <v>0</v>
      </c>
      <c r="H33" s="98">
        <f>'内訳書2-4'!$F248</f>
        <v>0</v>
      </c>
      <c r="I33" s="98">
        <f>'内訳書2-5'!$F248</f>
        <v>0</v>
      </c>
      <c r="J33" s="98">
        <f>'内訳書2-6'!$F248</f>
        <v>0</v>
      </c>
      <c r="K33" s="98">
        <f>'内訳書2-7'!$F248</f>
        <v>0</v>
      </c>
      <c r="L33" s="98">
        <f>'内訳書2-8'!$F248</f>
        <v>0</v>
      </c>
      <c r="M33" s="98">
        <f>'内訳書2-9'!$F248</f>
        <v>0</v>
      </c>
      <c r="N33" s="98">
        <f>'内訳書2-10'!$F248</f>
        <v>0</v>
      </c>
      <c r="O33" s="98">
        <f>'内訳書2-11'!$F248</f>
        <v>0</v>
      </c>
      <c r="P33" s="98">
        <f>'内訳書2-12'!$F248</f>
        <v>0</v>
      </c>
      <c r="Q33" s="98">
        <f>'内訳書2-13'!$F248</f>
        <v>0</v>
      </c>
      <c r="R33" s="98">
        <f>'内訳書2-14'!$F248</f>
        <v>0</v>
      </c>
      <c r="S33" s="98">
        <f>'内訳書2-15'!$F248</f>
        <v>0</v>
      </c>
      <c r="T33" s="98">
        <f>'内訳書2-16'!$F248</f>
        <v>0</v>
      </c>
      <c r="U33" s="98">
        <f>'内訳書2-17'!$F248</f>
        <v>0</v>
      </c>
      <c r="V33" s="98">
        <f>'内訳書2-18'!$F248</f>
        <v>0</v>
      </c>
      <c r="W33" s="98">
        <f>'内訳書2-19'!$F248</f>
        <v>0</v>
      </c>
      <c r="X33" s="98">
        <f>'内訳書2-20'!$F248</f>
        <v>0</v>
      </c>
      <c r="Y33" s="85">
        <f t="shared" si="11"/>
        <v>1200000</v>
      </c>
      <c r="AA33" s="22"/>
      <c r="AB33" s="22"/>
      <c r="AC33" s="22"/>
    </row>
    <row r="34" spans="1:29" ht="18" customHeight="1" x14ac:dyDescent="0.2">
      <c r="A34" s="177"/>
      <c r="B34" s="429"/>
      <c r="C34" s="431" t="s">
        <v>71</v>
      </c>
      <c r="D34" s="431"/>
      <c r="E34" s="203">
        <f>SUM(E23:E33)</f>
        <v>1750000</v>
      </c>
      <c r="F34" s="203">
        <f t="shared" ref="F34:Y34" si="13">SUM(F23:F33)</f>
        <v>2000000</v>
      </c>
      <c r="G34" s="203">
        <f t="shared" si="13"/>
        <v>0</v>
      </c>
      <c r="H34" s="203">
        <f t="shared" si="13"/>
        <v>0</v>
      </c>
      <c r="I34" s="203">
        <f t="shared" si="13"/>
        <v>0</v>
      </c>
      <c r="J34" s="203">
        <f t="shared" si="13"/>
        <v>0</v>
      </c>
      <c r="K34" s="203">
        <f t="shared" si="13"/>
        <v>0</v>
      </c>
      <c r="L34" s="203">
        <f t="shared" si="13"/>
        <v>0</v>
      </c>
      <c r="M34" s="203">
        <f t="shared" si="13"/>
        <v>0</v>
      </c>
      <c r="N34" s="203">
        <f t="shared" si="13"/>
        <v>0</v>
      </c>
      <c r="O34" s="203">
        <f t="shared" si="13"/>
        <v>0</v>
      </c>
      <c r="P34" s="203">
        <f t="shared" si="13"/>
        <v>0</v>
      </c>
      <c r="Q34" s="203">
        <f t="shared" si="13"/>
        <v>0</v>
      </c>
      <c r="R34" s="203">
        <f t="shared" si="13"/>
        <v>0</v>
      </c>
      <c r="S34" s="203">
        <f t="shared" si="13"/>
        <v>0</v>
      </c>
      <c r="T34" s="203">
        <f t="shared" si="13"/>
        <v>0</v>
      </c>
      <c r="U34" s="203">
        <f t="shared" si="13"/>
        <v>0</v>
      </c>
      <c r="V34" s="203">
        <f t="shared" si="13"/>
        <v>0</v>
      </c>
      <c r="W34" s="203">
        <f t="shared" si="13"/>
        <v>0</v>
      </c>
      <c r="X34" s="203">
        <f t="shared" si="13"/>
        <v>0</v>
      </c>
      <c r="Y34" s="203">
        <f t="shared" si="13"/>
        <v>3750000</v>
      </c>
      <c r="AA34" s="22"/>
      <c r="AB34" s="22"/>
      <c r="AC34" s="22"/>
    </row>
    <row r="35" spans="1:29" ht="18" customHeight="1" thickBot="1" x14ac:dyDescent="0.25">
      <c r="A35" s="177"/>
      <c r="B35" s="429"/>
      <c r="C35" s="423" t="s">
        <v>174</v>
      </c>
      <c r="D35" s="423"/>
      <c r="E35" s="204"/>
      <c r="F35" s="204"/>
      <c r="G35" s="204"/>
      <c r="H35" s="204"/>
      <c r="I35" s="204"/>
      <c r="J35" s="204"/>
      <c r="K35" s="204"/>
      <c r="L35" s="204"/>
      <c r="M35" s="204"/>
      <c r="N35" s="204"/>
      <c r="O35" s="204"/>
      <c r="P35" s="204"/>
      <c r="Q35" s="204"/>
      <c r="R35" s="204"/>
      <c r="S35" s="204"/>
      <c r="T35" s="204"/>
      <c r="U35" s="204"/>
      <c r="V35" s="204"/>
      <c r="W35" s="204"/>
      <c r="X35" s="204"/>
      <c r="Y35" s="205">
        <f>SUM(E35:X35)</f>
        <v>0</v>
      </c>
      <c r="AA35" s="22"/>
      <c r="AB35" s="22"/>
      <c r="AC35" s="22"/>
    </row>
    <row r="36" spans="1:29" ht="18" customHeight="1" thickBot="1" x14ac:dyDescent="0.25">
      <c r="A36" s="177"/>
      <c r="B36" s="430"/>
      <c r="C36" s="424" t="s">
        <v>72</v>
      </c>
      <c r="D36" s="425"/>
      <c r="E36" s="200">
        <f>E34-E35</f>
        <v>1750000</v>
      </c>
      <c r="F36" s="200">
        <f t="shared" ref="F36:Y36" si="14">F34-F35</f>
        <v>2000000</v>
      </c>
      <c r="G36" s="200">
        <f t="shared" si="14"/>
        <v>0</v>
      </c>
      <c r="H36" s="200">
        <f t="shared" si="14"/>
        <v>0</v>
      </c>
      <c r="I36" s="200">
        <f t="shared" si="14"/>
        <v>0</v>
      </c>
      <c r="J36" s="200">
        <f t="shared" si="14"/>
        <v>0</v>
      </c>
      <c r="K36" s="200">
        <f t="shared" si="14"/>
        <v>0</v>
      </c>
      <c r="L36" s="200">
        <f t="shared" si="14"/>
        <v>0</v>
      </c>
      <c r="M36" s="200">
        <f t="shared" si="14"/>
        <v>0</v>
      </c>
      <c r="N36" s="200">
        <f t="shared" si="14"/>
        <v>0</v>
      </c>
      <c r="O36" s="200">
        <f t="shared" si="14"/>
        <v>0</v>
      </c>
      <c r="P36" s="200">
        <f t="shared" si="14"/>
        <v>0</v>
      </c>
      <c r="Q36" s="200">
        <f t="shared" si="14"/>
        <v>0</v>
      </c>
      <c r="R36" s="200">
        <f t="shared" si="14"/>
        <v>0</v>
      </c>
      <c r="S36" s="200">
        <f t="shared" si="14"/>
        <v>0</v>
      </c>
      <c r="T36" s="200">
        <f t="shared" si="14"/>
        <v>0</v>
      </c>
      <c r="U36" s="200">
        <f t="shared" si="14"/>
        <v>0</v>
      </c>
      <c r="V36" s="200">
        <f t="shared" si="14"/>
        <v>0</v>
      </c>
      <c r="W36" s="200">
        <f t="shared" si="14"/>
        <v>0</v>
      </c>
      <c r="X36" s="200">
        <f t="shared" si="14"/>
        <v>0</v>
      </c>
      <c r="Y36" s="201">
        <f t="shared" si="14"/>
        <v>3750000</v>
      </c>
      <c r="AA36" s="22"/>
      <c r="AB36" s="22"/>
      <c r="AC36" s="22"/>
    </row>
    <row r="37" spans="1:29" ht="18" customHeight="1" x14ac:dyDescent="0.2">
      <c r="A37" s="177"/>
      <c r="B37" s="427" t="s">
        <v>73</v>
      </c>
      <c r="C37" s="242" t="s">
        <v>178</v>
      </c>
      <c r="D37" s="92" t="s">
        <v>184</v>
      </c>
      <c r="E37" s="93">
        <f>'内訳書2-1'!$F252</f>
        <v>0</v>
      </c>
      <c r="F37" s="93">
        <f>'内訳書2-2'!$F252</f>
        <v>0</v>
      </c>
      <c r="G37" s="93">
        <f>'内訳書2-3'!$F252</f>
        <v>0</v>
      </c>
      <c r="H37" s="93">
        <f>'内訳書2-4'!$F252</f>
        <v>0</v>
      </c>
      <c r="I37" s="93">
        <f>'内訳書2-5'!$F252</f>
        <v>0</v>
      </c>
      <c r="J37" s="93">
        <f>'内訳書2-6'!$F252</f>
        <v>0</v>
      </c>
      <c r="K37" s="93">
        <f>'内訳書2-7'!$F252</f>
        <v>0</v>
      </c>
      <c r="L37" s="93">
        <f>'内訳書2-8'!$F252</f>
        <v>0</v>
      </c>
      <c r="M37" s="93">
        <f>'内訳書2-9'!$F252</f>
        <v>0</v>
      </c>
      <c r="N37" s="93">
        <f>'内訳書2-10'!$F252</f>
        <v>0</v>
      </c>
      <c r="O37" s="93">
        <f>'内訳書2-11'!$F252</f>
        <v>0</v>
      </c>
      <c r="P37" s="93">
        <f>'内訳書2-12'!$F252</f>
        <v>0</v>
      </c>
      <c r="Q37" s="93">
        <f>'内訳書2-13'!$F252</f>
        <v>0</v>
      </c>
      <c r="R37" s="93">
        <f>'内訳書2-14'!$F252</f>
        <v>0</v>
      </c>
      <c r="S37" s="93">
        <f>'内訳書2-15'!$F252</f>
        <v>0</v>
      </c>
      <c r="T37" s="93">
        <f>'内訳書2-16'!$F252</f>
        <v>0</v>
      </c>
      <c r="U37" s="93">
        <f>'内訳書2-17'!$F252</f>
        <v>0</v>
      </c>
      <c r="V37" s="93">
        <f>'内訳書2-18'!$F252</f>
        <v>0</v>
      </c>
      <c r="W37" s="93">
        <f>'内訳書2-19'!$F252</f>
        <v>0</v>
      </c>
      <c r="X37" s="93">
        <f>'内訳書2-20'!$F252</f>
        <v>0</v>
      </c>
      <c r="Y37" s="94">
        <f t="shared" ref="Y37:Y47" si="15">SUM(E37:X37)</f>
        <v>0</v>
      </c>
      <c r="AA37" s="22"/>
      <c r="AB37" s="22"/>
      <c r="AC37" s="22"/>
    </row>
    <row r="38" spans="1:29" ht="18" customHeight="1" x14ac:dyDescent="0.2">
      <c r="A38" s="177"/>
      <c r="B38" s="428"/>
      <c r="C38" s="243"/>
      <c r="D38" s="228" t="s">
        <v>9</v>
      </c>
      <c r="E38" s="95">
        <f>'内訳書2-1'!$F253</f>
        <v>0</v>
      </c>
      <c r="F38" s="95">
        <f>'内訳書2-2'!$F253</f>
        <v>0</v>
      </c>
      <c r="G38" s="95">
        <f>'内訳書2-3'!$F253</f>
        <v>0</v>
      </c>
      <c r="H38" s="95">
        <f>'内訳書2-4'!$F253</f>
        <v>0</v>
      </c>
      <c r="I38" s="95">
        <f>'内訳書2-5'!$F253</f>
        <v>0</v>
      </c>
      <c r="J38" s="95">
        <f>'内訳書2-6'!$F253</f>
        <v>0</v>
      </c>
      <c r="K38" s="95">
        <f>'内訳書2-7'!$F253</f>
        <v>0</v>
      </c>
      <c r="L38" s="95">
        <f>'内訳書2-8'!$F253</f>
        <v>0</v>
      </c>
      <c r="M38" s="95">
        <f>'内訳書2-9'!$F253</f>
        <v>0</v>
      </c>
      <c r="N38" s="95">
        <f>'内訳書2-10'!$F253</f>
        <v>0</v>
      </c>
      <c r="O38" s="95">
        <f>'内訳書2-11'!$F253</f>
        <v>0</v>
      </c>
      <c r="P38" s="95">
        <f>'内訳書2-12'!$F253</f>
        <v>0</v>
      </c>
      <c r="Q38" s="95">
        <f>'内訳書2-13'!$F253</f>
        <v>0</v>
      </c>
      <c r="R38" s="95">
        <f>'内訳書2-14'!$F253</f>
        <v>0</v>
      </c>
      <c r="S38" s="95">
        <f>'内訳書2-15'!$F253</f>
        <v>0</v>
      </c>
      <c r="T38" s="95">
        <f>'内訳書2-16'!$F253</f>
        <v>0</v>
      </c>
      <c r="U38" s="95">
        <f>'内訳書2-17'!$F253</f>
        <v>0</v>
      </c>
      <c r="V38" s="95">
        <f>'内訳書2-18'!$F253</f>
        <v>0</v>
      </c>
      <c r="W38" s="95">
        <f>'内訳書2-19'!$F253</f>
        <v>0</v>
      </c>
      <c r="X38" s="95">
        <f>'内訳書2-20'!$F253</f>
        <v>0</v>
      </c>
      <c r="Y38" s="87">
        <f t="shared" si="15"/>
        <v>0</v>
      </c>
      <c r="AA38" s="22"/>
      <c r="AB38" s="22"/>
      <c r="AC38" s="22"/>
    </row>
    <row r="39" spans="1:29" ht="18" customHeight="1" x14ac:dyDescent="0.2">
      <c r="A39" s="177"/>
      <c r="B39" s="428"/>
      <c r="C39" s="244"/>
      <c r="D39" s="96" t="s">
        <v>27</v>
      </c>
      <c r="E39" s="97">
        <f>'内訳書2-1'!$F254</f>
        <v>0</v>
      </c>
      <c r="F39" s="97">
        <f>'内訳書2-2'!$F254</f>
        <v>0</v>
      </c>
      <c r="G39" s="97">
        <f>'内訳書2-3'!$F254</f>
        <v>0</v>
      </c>
      <c r="H39" s="97">
        <f>'内訳書2-4'!$F254</f>
        <v>0</v>
      </c>
      <c r="I39" s="97">
        <f>'内訳書2-5'!$F254</f>
        <v>0</v>
      </c>
      <c r="J39" s="97">
        <f>'内訳書2-6'!$F254</f>
        <v>0</v>
      </c>
      <c r="K39" s="97">
        <f>'内訳書2-7'!$F254</f>
        <v>0</v>
      </c>
      <c r="L39" s="97">
        <f>'内訳書2-8'!$F254</f>
        <v>0</v>
      </c>
      <c r="M39" s="97">
        <f>'内訳書2-9'!$F254</f>
        <v>0</v>
      </c>
      <c r="N39" s="97">
        <f>'内訳書2-10'!$F254</f>
        <v>0</v>
      </c>
      <c r="O39" s="97">
        <f>'内訳書2-11'!$F254</f>
        <v>0</v>
      </c>
      <c r="P39" s="97">
        <f>'内訳書2-12'!$F254</f>
        <v>0</v>
      </c>
      <c r="Q39" s="97">
        <f>'内訳書2-13'!$F254</f>
        <v>0</v>
      </c>
      <c r="R39" s="97">
        <f>'内訳書2-14'!$F254</f>
        <v>0</v>
      </c>
      <c r="S39" s="97">
        <f>'内訳書2-15'!$F254</f>
        <v>0</v>
      </c>
      <c r="T39" s="97">
        <f>'内訳書2-16'!$F254</f>
        <v>0</v>
      </c>
      <c r="U39" s="97">
        <f>'内訳書2-17'!$F254</f>
        <v>0</v>
      </c>
      <c r="V39" s="97">
        <f>'内訳書2-18'!$F254</f>
        <v>0</v>
      </c>
      <c r="W39" s="97">
        <f>'内訳書2-19'!$F254</f>
        <v>0</v>
      </c>
      <c r="X39" s="97">
        <f>'内訳書2-20'!$F254</f>
        <v>0</v>
      </c>
      <c r="Y39" s="88">
        <f t="shared" si="15"/>
        <v>0</v>
      </c>
      <c r="AA39" s="22"/>
      <c r="AB39" s="22"/>
      <c r="AC39" s="22"/>
    </row>
    <row r="40" spans="1:29" ht="18" customHeight="1" x14ac:dyDescent="0.2">
      <c r="A40" s="177"/>
      <c r="B40" s="428"/>
      <c r="C40" s="245" t="s">
        <v>177</v>
      </c>
      <c r="D40" s="229" t="s">
        <v>177</v>
      </c>
      <c r="E40" s="98">
        <f>'内訳書2-1'!$F255</f>
        <v>0</v>
      </c>
      <c r="F40" s="98">
        <f>'内訳書2-2'!$F255</f>
        <v>0</v>
      </c>
      <c r="G40" s="98">
        <f>'内訳書2-3'!$F255</f>
        <v>0</v>
      </c>
      <c r="H40" s="98">
        <f>'内訳書2-4'!$F255</f>
        <v>0</v>
      </c>
      <c r="I40" s="98">
        <f>'内訳書2-5'!$F255</f>
        <v>0</v>
      </c>
      <c r="J40" s="98">
        <f>'内訳書2-6'!$F255</f>
        <v>0</v>
      </c>
      <c r="K40" s="98">
        <f>'内訳書2-7'!$F255</f>
        <v>0</v>
      </c>
      <c r="L40" s="98">
        <f>'内訳書2-8'!$F255</f>
        <v>0</v>
      </c>
      <c r="M40" s="98">
        <f>'内訳書2-9'!$F255</f>
        <v>0</v>
      </c>
      <c r="N40" s="98">
        <f>'内訳書2-10'!$F255</f>
        <v>0</v>
      </c>
      <c r="O40" s="98">
        <f>'内訳書2-11'!$F255</f>
        <v>0</v>
      </c>
      <c r="P40" s="98">
        <f>'内訳書2-12'!$F255</f>
        <v>0</v>
      </c>
      <c r="Q40" s="98">
        <f>'内訳書2-13'!$F255</f>
        <v>0</v>
      </c>
      <c r="R40" s="98">
        <f>'内訳書2-14'!$F255</f>
        <v>0</v>
      </c>
      <c r="S40" s="98">
        <f>'内訳書2-15'!$F255</f>
        <v>0</v>
      </c>
      <c r="T40" s="98">
        <f>'内訳書2-16'!$F255</f>
        <v>0</v>
      </c>
      <c r="U40" s="98">
        <f>'内訳書2-17'!$F255</f>
        <v>0</v>
      </c>
      <c r="V40" s="98">
        <f>'内訳書2-18'!$F255</f>
        <v>0</v>
      </c>
      <c r="W40" s="98">
        <f>'内訳書2-19'!$F255</f>
        <v>0</v>
      </c>
      <c r="X40" s="98">
        <f>'内訳書2-20'!$F255</f>
        <v>0</v>
      </c>
      <c r="Y40" s="85">
        <f t="shared" si="15"/>
        <v>0</v>
      </c>
      <c r="AA40" s="22"/>
      <c r="AB40" s="22"/>
      <c r="AC40" s="22"/>
    </row>
    <row r="41" spans="1:29" ht="18" customHeight="1" x14ac:dyDescent="0.2">
      <c r="A41" s="177"/>
      <c r="B41" s="428"/>
      <c r="C41" s="243" t="s">
        <v>180</v>
      </c>
      <c r="D41" s="230" t="s">
        <v>2</v>
      </c>
      <c r="E41" s="199">
        <f>'内訳書2-1'!$F256</f>
        <v>0</v>
      </c>
      <c r="F41" s="199">
        <f>'内訳書2-2'!$F256</f>
        <v>0</v>
      </c>
      <c r="G41" s="199">
        <f>'内訳書2-3'!$F256</f>
        <v>0</v>
      </c>
      <c r="H41" s="199">
        <f>'内訳書2-4'!$F256</f>
        <v>0</v>
      </c>
      <c r="I41" s="199">
        <f>'内訳書2-5'!$F256</f>
        <v>0</v>
      </c>
      <c r="J41" s="199">
        <f>'内訳書2-6'!$F256</f>
        <v>0</v>
      </c>
      <c r="K41" s="199">
        <f>'内訳書2-7'!$F256</f>
        <v>0</v>
      </c>
      <c r="L41" s="199">
        <f>'内訳書2-8'!$F256</f>
        <v>0</v>
      </c>
      <c r="M41" s="199">
        <f>'内訳書2-9'!$F256</f>
        <v>0</v>
      </c>
      <c r="N41" s="199">
        <f>'内訳書2-10'!$F256</f>
        <v>0</v>
      </c>
      <c r="O41" s="199">
        <f>'内訳書2-11'!$F256</f>
        <v>0</v>
      </c>
      <c r="P41" s="199">
        <f>'内訳書2-12'!$F256</f>
        <v>0</v>
      </c>
      <c r="Q41" s="199">
        <f>'内訳書2-13'!$F256</f>
        <v>0</v>
      </c>
      <c r="R41" s="199">
        <f>'内訳書2-14'!$F256</f>
        <v>0</v>
      </c>
      <c r="S41" s="199">
        <f>'内訳書2-15'!$F256</f>
        <v>0</v>
      </c>
      <c r="T41" s="199">
        <f>'内訳書2-16'!$F256</f>
        <v>0</v>
      </c>
      <c r="U41" s="199">
        <f>'内訳書2-17'!$F256</f>
        <v>0</v>
      </c>
      <c r="V41" s="199">
        <f>'内訳書2-18'!$F256</f>
        <v>0</v>
      </c>
      <c r="W41" s="199">
        <f>'内訳書2-19'!$F256</f>
        <v>0</v>
      </c>
      <c r="X41" s="199">
        <f>'内訳書2-20'!$F256</f>
        <v>0</v>
      </c>
      <c r="Y41" s="86">
        <f t="shared" si="15"/>
        <v>0</v>
      </c>
      <c r="AA41" s="22"/>
      <c r="AB41" s="22"/>
      <c r="AC41" s="22"/>
    </row>
    <row r="42" spans="1:29" ht="18" customHeight="1" x14ac:dyDescent="0.2">
      <c r="A42" s="177"/>
      <c r="B42" s="428"/>
      <c r="C42" s="244"/>
      <c r="D42" s="96" t="s">
        <v>28</v>
      </c>
      <c r="E42" s="97">
        <f>'内訳書2-1'!$F257</f>
        <v>0</v>
      </c>
      <c r="F42" s="97">
        <f>'内訳書2-2'!$F257</f>
        <v>0</v>
      </c>
      <c r="G42" s="97">
        <f>'内訳書2-3'!$F257</f>
        <v>0</v>
      </c>
      <c r="H42" s="97">
        <f>'内訳書2-4'!$F257</f>
        <v>0</v>
      </c>
      <c r="I42" s="97">
        <f>'内訳書2-5'!$F257</f>
        <v>0</v>
      </c>
      <c r="J42" s="97">
        <f>'内訳書2-6'!$F257</f>
        <v>0</v>
      </c>
      <c r="K42" s="97">
        <f>'内訳書2-7'!$F257</f>
        <v>0</v>
      </c>
      <c r="L42" s="97">
        <f>'内訳書2-8'!$F257</f>
        <v>0</v>
      </c>
      <c r="M42" s="97">
        <f>'内訳書2-9'!$F257</f>
        <v>0</v>
      </c>
      <c r="N42" s="97">
        <f>'内訳書2-10'!$F257</f>
        <v>0</v>
      </c>
      <c r="O42" s="97">
        <f>'内訳書2-11'!$F257</f>
        <v>0</v>
      </c>
      <c r="P42" s="97">
        <f>'内訳書2-12'!$F257</f>
        <v>0</v>
      </c>
      <c r="Q42" s="97">
        <f>'内訳書2-13'!$F257</f>
        <v>0</v>
      </c>
      <c r="R42" s="97">
        <f>'内訳書2-14'!$F257</f>
        <v>0</v>
      </c>
      <c r="S42" s="97">
        <f>'内訳書2-15'!$F257</f>
        <v>0</v>
      </c>
      <c r="T42" s="97">
        <f>'内訳書2-16'!$F257</f>
        <v>0</v>
      </c>
      <c r="U42" s="97">
        <f>'内訳書2-17'!$F257</f>
        <v>0</v>
      </c>
      <c r="V42" s="97">
        <f>'内訳書2-18'!$F257</f>
        <v>0</v>
      </c>
      <c r="W42" s="97">
        <f>'内訳書2-19'!$F257</f>
        <v>0</v>
      </c>
      <c r="X42" s="97">
        <f>'内訳書2-20'!$F257</f>
        <v>0</v>
      </c>
      <c r="Y42" s="88">
        <f t="shared" si="15"/>
        <v>0</v>
      </c>
      <c r="AA42" s="22"/>
      <c r="AB42" s="22"/>
      <c r="AC42" s="22"/>
    </row>
    <row r="43" spans="1:29" ht="18" customHeight="1" x14ac:dyDescent="0.2">
      <c r="A43" s="177"/>
      <c r="B43" s="428"/>
      <c r="C43" s="432" t="s">
        <v>181</v>
      </c>
      <c r="D43" s="228" t="s">
        <v>182</v>
      </c>
      <c r="E43" s="95">
        <f>'内訳書2-1'!$F258</f>
        <v>0</v>
      </c>
      <c r="F43" s="95">
        <f>'内訳書2-2'!$F258</f>
        <v>0</v>
      </c>
      <c r="G43" s="95">
        <f>'内訳書2-3'!$F258</f>
        <v>0</v>
      </c>
      <c r="H43" s="95">
        <f>'内訳書2-4'!$F258</f>
        <v>0</v>
      </c>
      <c r="I43" s="95">
        <f>'内訳書2-5'!$F258</f>
        <v>0</v>
      </c>
      <c r="J43" s="95">
        <f>'内訳書2-6'!$F258</f>
        <v>0</v>
      </c>
      <c r="K43" s="95">
        <f>'内訳書2-7'!$F258</f>
        <v>0</v>
      </c>
      <c r="L43" s="95">
        <f>'内訳書2-8'!$F258</f>
        <v>0</v>
      </c>
      <c r="M43" s="95">
        <f>'内訳書2-9'!$F258</f>
        <v>0</v>
      </c>
      <c r="N43" s="95">
        <f>'内訳書2-10'!$F258</f>
        <v>0</v>
      </c>
      <c r="O43" s="95">
        <f>'内訳書2-11'!$F258</f>
        <v>0</v>
      </c>
      <c r="P43" s="95">
        <f>'内訳書2-12'!$F258</f>
        <v>0</v>
      </c>
      <c r="Q43" s="95">
        <f>'内訳書2-13'!$F258</f>
        <v>0</v>
      </c>
      <c r="R43" s="95">
        <f>'内訳書2-14'!$F258</f>
        <v>0</v>
      </c>
      <c r="S43" s="95">
        <f>'内訳書2-15'!$F258</f>
        <v>0</v>
      </c>
      <c r="T43" s="95">
        <f>'内訳書2-16'!$F258</f>
        <v>0</v>
      </c>
      <c r="U43" s="95">
        <f>'内訳書2-17'!$F258</f>
        <v>0</v>
      </c>
      <c r="V43" s="95">
        <f>'内訳書2-18'!$F258</f>
        <v>0</v>
      </c>
      <c r="W43" s="95">
        <f>'内訳書2-19'!$F258</f>
        <v>0</v>
      </c>
      <c r="X43" s="95">
        <f>'内訳書2-20'!$F258</f>
        <v>0</v>
      </c>
      <c r="Y43" s="87">
        <f t="shared" si="15"/>
        <v>0</v>
      </c>
      <c r="AA43" s="22"/>
      <c r="AB43" s="22"/>
      <c r="AC43" s="22"/>
    </row>
    <row r="44" spans="1:29" ht="18" customHeight="1" x14ac:dyDescent="0.2">
      <c r="A44" s="177"/>
      <c r="B44" s="428"/>
      <c r="C44" s="433"/>
      <c r="D44" s="228" t="s">
        <v>26</v>
      </c>
      <c r="E44" s="95">
        <f>'内訳書2-1'!$F259</f>
        <v>0</v>
      </c>
      <c r="F44" s="95">
        <f>'内訳書2-2'!$F259</f>
        <v>0</v>
      </c>
      <c r="G44" s="95">
        <f>'内訳書2-3'!$F259</f>
        <v>0</v>
      </c>
      <c r="H44" s="95">
        <f>'内訳書2-4'!$F259</f>
        <v>0</v>
      </c>
      <c r="I44" s="95">
        <f>'内訳書2-5'!$F259</f>
        <v>0</v>
      </c>
      <c r="J44" s="95">
        <f>'内訳書2-6'!$F259</f>
        <v>0</v>
      </c>
      <c r="K44" s="95">
        <f>'内訳書2-7'!$F259</f>
        <v>0</v>
      </c>
      <c r="L44" s="95">
        <f>'内訳書2-8'!$F259</f>
        <v>0</v>
      </c>
      <c r="M44" s="95">
        <f>'内訳書2-9'!$F259</f>
        <v>0</v>
      </c>
      <c r="N44" s="95">
        <f>'内訳書2-10'!$F259</f>
        <v>0</v>
      </c>
      <c r="O44" s="95">
        <f>'内訳書2-11'!$F259</f>
        <v>0</v>
      </c>
      <c r="P44" s="95">
        <f>'内訳書2-12'!$F259</f>
        <v>0</v>
      </c>
      <c r="Q44" s="95">
        <f>'内訳書2-13'!$F259</f>
        <v>0</v>
      </c>
      <c r="R44" s="95">
        <f>'内訳書2-14'!$F259</f>
        <v>0</v>
      </c>
      <c r="S44" s="95">
        <f>'内訳書2-15'!$F259</f>
        <v>0</v>
      </c>
      <c r="T44" s="95">
        <f>'内訳書2-16'!$F259</f>
        <v>0</v>
      </c>
      <c r="U44" s="95">
        <f>'内訳書2-17'!$F259</f>
        <v>0</v>
      </c>
      <c r="V44" s="95">
        <f>'内訳書2-18'!$F259</f>
        <v>0</v>
      </c>
      <c r="W44" s="95">
        <f>'内訳書2-19'!$F259</f>
        <v>0</v>
      </c>
      <c r="X44" s="95">
        <f>'内訳書2-20'!$F259</f>
        <v>0</v>
      </c>
      <c r="Y44" s="87">
        <f t="shared" si="15"/>
        <v>0</v>
      </c>
      <c r="AA44" s="22"/>
      <c r="AB44" s="22"/>
      <c r="AC44" s="22"/>
    </row>
    <row r="45" spans="1:29" ht="18" customHeight="1" x14ac:dyDescent="0.2">
      <c r="A45" s="177"/>
      <c r="B45" s="428"/>
      <c r="C45" s="246"/>
      <c r="D45" s="228" t="s">
        <v>179</v>
      </c>
      <c r="E45" s="95">
        <f>'内訳書2-1'!$F260</f>
        <v>0</v>
      </c>
      <c r="F45" s="95">
        <f>'内訳書2-2'!$F260</f>
        <v>0</v>
      </c>
      <c r="G45" s="95">
        <f>'内訳書2-3'!$F260</f>
        <v>0</v>
      </c>
      <c r="H45" s="95">
        <f>'内訳書2-4'!$F260</f>
        <v>0</v>
      </c>
      <c r="I45" s="95">
        <f>'内訳書2-5'!$F260</f>
        <v>0</v>
      </c>
      <c r="J45" s="95">
        <f>'内訳書2-6'!$F260</f>
        <v>0</v>
      </c>
      <c r="K45" s="95">
        <f>'内訳書2-7'!$F260</f>
        <v>0</v>
      </c>
      <c r="L45" s="95">
        <f>'内訳書2-8'!$F260</f>
        <v>0</v>
      </c>
      <c r="M45" s="95">
        <f>'内訳書2-9'!$F260</f>
        <v>0</v>
      </c>
      <c r="N45" s="95">
        <f>'内訳書2-10'!$F260</f>
        <v>0</v>
      </c>
      <c r="O45" s="95">
        <f>'内訳書2-11'!$F260</f>
        <v>0</v>
      </c>
      <c r="P45" s="95">
        <f>'内訳書2-12'!$F260</f>
        <v>0</v>
      </c>
      <c r="Q45" s="95">
        <f>'内訳書2-13'!$F260</f>
        <v>0</v>
      </c>
      <c r="R45" s="95">
        <f>'内訳書2-14'!$F260</f>
        <v>0</v>
      </c>
      <c r="S45" s="95">
        <f>'内訳書2-15'!$F260</f>
        <v>0</v>
      </c>
      <c r="T45" s="95">
        <f>'内訳書2-16'!$F260</f>
        <v>0</v>
      </c>
      <c r="U45" s="95">
        <f>'内訳書2-17'!$F260</f>
        <v>0</v>
      </c>
      <c r="V45" s="95">
        <f>'内訳書2-18'!$F260</f>
        <v>0</v>
      </c>
      <c r="W45" s="95">
        <f>'内訳書2-19'!$F260</f>
        <v>0</v>
      </c>
      <c r="X45" s="95">
        <f>'内訳書2-20'!$F260</f>
        <v>0</v>
      </c>
      <c r="Y45" s="87">
        <f t="shared" si="15"/>
        <v>0</v>
      </c>
      <c r="AA45" s="22"/>
      <c r="AB45" s="22"/>
      <c r="AC45" s="22"/>
    </row>
    <row r="46" spans="1:29" ht="18" customHeight="1" x14ac:dyDescent="0.2">
      <c r="A46" s="177"/>
      <c r="B46" s="428"/>
      <c r="C46" s="247"/>
      <c r="D46" s="96" t="s">
        <v>20</v>
      </c>
      <c r="E46" s="97">
        <f>'内訳書2-1'!$F261</f>
        <v>15000</v>
      </c>
      <c r="F46" s="97">
        <f>'内訳書2-2'!$F261</f>
        <v>0</v>
      </c>
      <c r="G46" s="97">
        <f>'内訳書2-3'!$F261</f>
        <v>0</v>
      </c>
      <c r="H46" s="97">
        <f>'内訳書2-4'!$F261</f>
        <v>0</v>
      </c>
      <c r="I46" s="97">
        <f>'内訳書2-5'!$F261</f>
        <v>0</v>
      </c>
      <c r="J46" s="97">
        <f>'内訳書2-6'!$F261</f>
        <v>0</v>
      </c>
      <c r="K46" s="97">
        <f>'内訳書2-7'!$F261</f>
        <v>0</v>
      </c>
      <c r="L46" s="97">
        <f>'内訳書2-8'!$F261</f>
        <v>0</v>
      </c>
      <c r="M46" s="97">
        <f>'内訳書2-9'!$F261</f>
        <v>0</v>
      </c>
      <c r="N46" s="97">
        <f>'内訳書2-10'!$F261</f>
        <v>0</v>
      </c>
      <c r="O46" s="97">
        <f>'内訳書2-11'!$F261</f>
        <v>0</v>
      </c>
      <c r="P46" s="97">
        <f>'内訳書2-12'!$F261</f>
        <v>0</v>
      </c>
      <c r="Q46" s="97">
        <f>'内訳書2-13'!$F261</f>
        <v>0</v>
      </c>
      <c r="R46" s="97">
        <f>'内訳書2-14'!$F261</f>
        <v>0</v>
      </c>
      <c r="S46" s="97">
        <f>'内訳書2-15'!$F261</f>
        <v>0</v>
      </c>
      <c r="T46" s="97">
        <f>'内訳書2-16'!$F261</f>
        <v>0</v>
      </c>
      <c r="U46" s="97">
        <f>'内訳書2-17'!$F261</f>
        <v>0</v>
      </c>
      <c r="V46" s="97">
        <f>'内訳書2-18'!$F261</f>
        <v>0</v>
      </c>
      <c r="W46" s="97">
        <f>'内訳書2-19'!$F261</f>
        <v>0</v>
      </c>
      <c r="X46" s="97">
        <f>'内訳書2-20'!$F261</f>
        <v>0</v>
      </c>
      <c r="Y46" s="88">
        <f t="shared" si="15"/>
        <v>15000</v>
      </c>
      <c r="AA46" s="22"/>
      <c r="AB46" s="22"/>
      <c r="AC46" s="22"/>
    </row>
    <row r="47" spans="1:29" ht="18" customHeight="1" x14ac:dyDescent="0.2">
      <c r="A47" s="177"/>
      <c r="B47" s="428"/>
      <c r="C47" s="212" t="s">
        <v>171</v>
      </c>
      <c r="D47" s="229" t="s">
        <v>75</v>
      </c>
      <c r="E47" s="98">
        <f>'内訳書2-1'!$F262</f>
        <v>0</v>
      </c>
      <c r="F47" s="98">
        <f>'内訳書2-2'!$F262</f>
        <v>0</v>
      </c>
      <c r="G47" s="98">
        <f>'内訳書2-3'!$F262</f>
        <v>0</v>
      </c>
      <c r="H47" s="98">
        <f>'内訳書2-4'!$F262</f>
        <v>0</v>
      </c>
      <c r="I47" s="98">
        <f>'内訳書2-5'!$F262</f>
        <v>0</v>
      </c>
      <c r="J47" s="98">
        <f>'内訳書2-6'!$F262</f>
        <v>0</v>
      </c>
      <c r="K47" s="98">
        <f>'内訳書2-7'!$F262</f>
        <v>0</v>
      </c>
      <c r="L47" s="98">
        <f>'内訳書2-8'!$F262</f>
        <v>0</v>
      </c>
      <c r="M47" s="98">
        <f>'内訳書2-9'!$F262</f>
        <v>0</v>
      </c>
      <c r="N47" s="98">
        <f>'内訳書2-10'!$F262</f>
        <v>0</v>
      </c>
      <c r="O47" s="98">
        <f>'内訳書2-11'!$F262</f>
        <v>0</v>
      </c>
      <c r="P47" s="98">
        <f>'内訳書2-12'!$F262</f>
        <v>0</v>
      </c>
      <c r="Q47" s="98">
        <f>'内訳書2-13'!$F262</f>
        <v>0</v>
      </c>
      <c r="R47" s="98">
        <f>'内訳書2-14'!$F262</f>
        <v>0</v>
      </c>
      <c r="S47" s="98">
        <f>'内訳書2-15'!$F262</f>
        <v>0</v>
      </c>
      <c r="T47" s="98">
        <f>'内訳書2-16'!$F262</f>
        <v>0</v>
      </c>
      <c r="U47" s="98">
        <f>'内訳書2-17'!$F262</f>
        <v>0</v>
      </c>
      <c r="V47" s="98">
        <f>'内訳書2-18'!$F262</f>
        <v>0</v>
      </c>
      <c r="W47" s="98">
        <f>'内訳書2-19'!$F262</f>
        <v>0</v>
      </c>
      <c r="X47" s="98">
        <f>'内訳書2-20'!$F262</f>
        <v>0</v>
      </c>
      <c r="Y47" s="85">
        <f t="shared" si="15"/>
        <v>0</v>
      </c>
      <c r="AA47" s="22"/>
      <c r="AB47" s="22"/>
      <c r="AC47" s="22"/>
    </row>
    <row r="48" spans="1:29" ht="18" customHeight="1" thickBot="1" x14ac:dyDescent="0.25">
      <c r="A48" s="177"/>
      <c r="B48" s="428"/>
      <c r="C48" s="426" t="s">
        <v>74</v>
      </c>
      <c r="D48" s="426"/>
      <c r="E48" s="202">
        <f>SUM(E37:E47)</f>
        <v>15000</v>
      </c>
      <c r="F48" s="202">
        <f t="shared" ref="F48:Y48" si="16">SUM(F37:F47)</f>
        <v>0</v>
      </c>
      <c r="G48" s="202">
        <f t="shared" si="16"/>
        <v>0</v>
      </c>
      <c r="H48" s="202">
        <f t="shared" si="16"/>
        <v>0</v>
      </c>
      <c r="I48" s="202">
        <f t="shared" si="16"/>
        <v>0</v>
      </c>
      <c r="J48" s="202">
        <f t="shared" si="16"/>
        <v>0</v>
      </c>
      <c r="K48" s="202">
        <f t="shared" si="16"/>
        <v>0</v>
      </c>
      <c r="L48" s="202">
        <f t="shared" si="16"/>
        <v>0</v>
      </c>
      <c r="M48" s="202">
        <f t="shared" si="16"/>
        <v>0</v>
      </c>
      <c r="N48" s="202">
        <f t="shared" si="16"/>
        <v>0</v>
      </c>
      <c r="O48" s="202">
        <f t="shared" si="16"/>
        <v>0</v>
      </c>
      <c r="P48" s="202">
        <f t="shared" si="16"/>
        <v>0</v>
      </c>
      <c r="Q48" s="202">
        <f t="shared" si="16"/>
        <v>0</v>
      </c>
      <c r="R48" s="202">
        <f t="shared" si="16"/>
        <v>0</v>
      </c>
      <c r="S48" s="202">
        <f t="shared" si="16"/>
        <v>0</v>
      </c>
      <c r="T48" s="202">
        <f t="shared" si="16"/>
        <v>0</v>
      </c>
      <c r="U48" s="202">
        <f t="shared" si="16"/>
        <v>0</v>
      </c>
      <c r="V48" s="202">
        <f t="shared" si="16"/>
        <v>0</v>
      </c>
      <c r="W48" s="202">
        <f t="shared" si="16"/>
        <v>0</v>
      </c>
      <c r="X48" s="202">
        <f t="shared" si="16"/>
        <v>0</v>
      </c>
      <c r="Y48" s="202">
        <f t="shared" si="16"/>
        <v>15000</v>
      </c>
      <c r="AA48" s="22"/>
      <c r="AB48" s="22"/>
      <c r="AC48" s="22"/>
    </row>
    <row r="49" spans="1:29" ht="18" customHeight="1" thickTop="1" x14ac:dyDescent="0.2">
      <c r="A49" s="177"/>
      <c r="B49" s="422" t="s">
        <v>111</v>
      </c>
      <c r="C49" s="422"/>
      <c r="D49" s="422"/>
      <c r="E49" s="100">
        <f>SUM(E34,E48)</f>
        <v>1765000</v>
      </c>
      <c r="F49" s="100">
        <f t="shared" ref="F49:Y49" si="17">SUM(F34,F48)</f>
        <v>2000000</v>
      </c>
      <c r="G49" s="100">
        <f t="shared" si="17"/>
        <v>0</v>
      </c>
      <c r="H49" s="100">
        <f t="shared" si="17"/>
        <v>0</v>
      </c>
      <c r="I49" s="100">
        <f t="shared" si="17"/>
        <v>0</v>
      </c>
      <c r="J49" s="100">
        <f t="shared" si="17"/>
        <v>0</v>
      </c>
      <c r="K49" s="100">
        <f t="shared" si="17"/>
        <v>0</v>
      </c>
      <c r="L49" s="100">
        <f t="shared" si="17"/>
        <v>0</v>
      </c>
      <c r="M49" s="100">
        <f t="shared" si="17"/>
        <v>0</v>
      </c>
      <c r="N49" s="100">
        <f t="shared" si="17"/>
        <v>0</v>
      </c>
      <c r="O49" s="100">
        <f t="shared" si="17"/>
        <v>0</v>
      </c>
      <c r="P49" s="100">
        <f t="shared" si="17"/>
        <v>0</v>
      </c>
      <c r="Q49" s="100">
        <f t="shared" si="17"/>
        <v>0</v>
      </c>
      <c r="R49" s="100">
        <f t="shared" si="17"/>
        <v>0</v>
      </c>
      <c r="S49" s="100">
        <f t="shared" si="17"/>
        <v>0</v>
      </c>
      <c r="T49" s="100">
        <f t="shared" si="17"/>
        <v>0</v>
      </c>
      <c r="U49" s="100">
        <f t="shared" si="17"/>
        <v>0</v>
      </c>
      <c r="V49" s="100">
        <f t="shared" si="17"/>
        <v>0</v>
      </c>
      <c r="W49" s="100">
        <f t="shared" si="17"/>
        <v>0</v>
      </c>
      <c r="X49" s="100">
        <f t="shared" si="17"/>
        <v>0</v>
      </c>
      <c r="Y49" s="100">
        <f t="shared" si="17"/>
        <v>3765000</v>
      </c>
      <c r="AA49" s="22"/>
      <c r="AB49" s="22"/>
      <c r="AC49" s="22"/>
    </row>
    <row r="50" spans="1:29" ht="18.8" customHeight="1" x14ac:dyDescent="0.2">
      <c r="E50" s="125" t="str">
        <f>IF(E$32&lt;&gt;0,"補助対象「その他」エラー","")</f>
        <v/>
      </c>
      <c r="F50" s="125" t="str">
        <f>IF(F$32&lt;&gt;0,"補助対象「その他」エラー","")</f>
        <v/>
      </c>
      <c r="G50" s="125" t="str">
        <f>IF(G$32&lt;&gt;0,"補助対象「その他」エラー","")</f>
        <v/>
      </c>
      <c r="H50" s="125" t="str">
        <f t="shared" ref="H50:X50" si="18">IF(H$32&lt;&gt;0,"補助対象「その他」エラー","")</f>
        <v/>
      </c>
      <c r="I50" s="125" t="str">
        <f t="shared" si="18"/>
        <v/>
      </c>
      <c r="J50" s="125" t="str">
        <f t="shared" si="18"/>
        <v/>
      </c>
      <c r="K50" s="125" t="str">
        <f t="shared" si="18"/>
        <v/>
      </c>
      <c r="L50" s="125" t="str">
        <f t="shared" si="18"/>
        <v/>
      </c>
      <c r="M50" s="125" t="str">
        <f t="shared" si="18"/>
        <v/>
      </c>
      <c r="N50" s="125" t="str">
        <f t="shared" si="18"/>
        <v/>
      </c>
      <c r="O50" s="125" t="str">
        <f t="shared" si="18"/>
        <v/>
      </c>
      <c r="P50" s="125" t="str">
        <f t="shared" si="18"/>
        <v/>
      </c>
      <c r="Q50" s="125" t="str">
        <f t="shared" si="18"/>
        <v/>
      </c>
      <c r="R50" s="125" t="str">
        <f t="shared" si="18"/>
        <v/>
      </c>
      <c r="S50" s="125" t="str">
        <f t="shared" si="18"/>
        <v/>
      </c>
      <c r="T50" s="125" t="str">
        <f t="shared" si="18"/>
        <v/>
      </c>
      <c r="U50" s="125" t="str">
        <f t="shared" si="18"/>
        <v/>
      </c>
      <c r="V50" s="125" t="str">
        <f t="shared" si="18"/>
        <v/>
      </c>
      <c r="W50" s="125" t="str">
        <f t="shared" si="18"/>
        <v/>
      </c>
      <c r="X50" s="125" t="str">
        <f t="shared" si="18"/>
        <v/>
      </c>
      <c r="AA50" s="22"/>
      <c r="AB50" s="22"/>
      <c r="AC50" s="22"/>
    </row>
  </sheetData>
  <sheetProtection formatColumns="0"/>
  <mergeCells count="26">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 ref="C20:C22"/>
    <mergeCell ref="B49:D49"/>
    <mergeCell ref="C35:D35"/>
    <mergeCell ref="C36:D36"/>
    <mergeCell ref="C48:D48"/>
    <mergeCell ref="B37:B48"/>
    <mergeCell ref="B23:B36"/>
    <mergeCell ref="C34:D34"/>
    <mergeCell ref="C29:C30"/>
    <mergeCell ref="C43:C44"/>
  </mergeCells>
  <phoneticPr fontId="2"/>
  <conditionalFormatting sqref="E50:X50">
    <cfRule type="cellIs" dxfId="130" priority="1" operator="equal">
      <formula>"補助対象「その他」エラー"</formula>
    </cfRule>
  </conditionalFormatting>
  <dataValidations count="1">
    <dataValidation imeMode="off" allowBlank="1" showInputMessage="1" showErrorMessage="1" sqref="E20:X20 E4:X5 E8:Y17 E23:Y49" xr:uid="{00000000-0002-0000-0200-000000000000}"/>
  </dataValidations>
  <pageMargins left="0.7" right="0.7" top="0.75" bottom="0.75" header="0.3" footer="0.3"/>
  <pageSetup paperSize="9" scale="63" fitToWidth="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C50"/>
  <sheetViews>
    <sheetView showGridLines="0" view="pageBreakPreview" zoomScale="85" zoomScaleNormal="100" zoomScaleSheetLayoutView="85" zoomScalePageLayoutView="55" workbookViewId="0">
      <selection activeCell="AM21" sqref="AM21"/>
    </sheetView>
  </sheetViews>
  <sheetFormatPr defaultColWidth="9" defaultRowHeight="13.8" x14ac:dyDescent="0.2"/>
  <cols>
    <col min="1" max="1" width="1.109375" style="22" customWidth="1"/>
    <col min="2" max="2" width="5.21875" style="22" customWidth="1"/>
    <col min="3" max="3" width="19.109375" style="22" customWidth="1"/>
    <col min="4" max="4" width="11.77734375" style="22" customWidth="1"/>
    <col min="5" max="7" width="16.88671875" style="81" customWidth="1"/>
    <col min="8" max="12" width="16.88671875" style="81" hidden="1" customWidth="1"/>
    <col min="13" max="13" width="16.6640625" style="81" hidden="1" customWidth="1"/>
    <col min="14" max="24" width="16.88671875" style="81" hidden="1" customWidth="1"/>
    <col min="25" max="25" width="16.88671875" style="22" customWidth="1"/>
    <col min="26" max="26" width="2.6640625" style="22" customWidth="1"/>
    <col min="27" max="29" width="16.88671875" style="81" customWidth="1"/>
    <col min="30" max="16384" width="9" style="22"/>
  </cols>
  <sheetData>
    <row r="1" spans="1:29" ht="17.25" customHeight="1" x14ac:dyDescent="0.2">
      <c r="A1" s="177" t="e">
        <f>IF(事業計画書!#REF!="","",事業計画書!#REF!)</f>
        <v>#REF!</v>
      </c>
      <c r="B1" s="177"/>
      <c r="C1" s="177"/>
      <c r="D1" s="177"/>
      <c r="E1" s="181"/>
      <c r="F1" s="181"/>
      <c r="G1" s="181"/>
      <c r="H1" s="181"/>
      <c r="I1" s="181"/>
      <c r="J1" s="181"/>
      <c r="K1" s="181"/>
      <c r="L1" s="181"/>
      <c r="M1" s="181"/>
      <c r="N1" s="181"/>
      <c r="O1" s="181"/>
      <c r="P1" s="181"/>
      <c r="Q1" s="181"/>
      <c r="R1" s="181"/>
      <c r="S1" s="181"/>
      <c r="T1" s="181"/>
      <c r="U1" s="181"/>
      <c r="V1" s="181"/>
      <c r="W1" s="181"/>
      <c r="X1" s="181"/>
      <c r="Y1" s="177"/>
    </row>
    <row r="2" spans="1:29" x14ac:dyDescent="0.2">
      <c r="A2" s="177"/>
      <c r="B2" s="177" t="s">
        <v>55</v>
      </c>
      <c r="C2" s="177"/>
      <c r="D2" s="177"/>
      <c r="E2" s="181"/>
      <c r="F2" s="181"/>
      <c r="G2" s="181"/>
      <c r="H2" s="181"/>
      <c r="I2" s="181"/>
      <c r="J2" s="181"/>
      <c r="K2" s="181"/>
      <c r="L2" s="181"/>
      <c r="M2" s="181"/>
      <c r="N2" s="181"/>
      <c r="O2" s="181"/>
      <c r="P2" s="181"/>
      <c r="Q2" s="181"/>
      <c r="R2" s="181"/>
      <c r="S2" s="181"/>
      <c r="T2" s="181"/>
      <c r="U2" s="181"/>
      <c r="V2" s="181"/>
      <c r="W2" s="181"/>
      <c r="X2" s="181"/>
      <c r="Y2" s="177"/>
      <c r="AA2" s="22"/>
      <c r="AB2" s="22"/>
      <c r="AC2" s="22"/>
    </row>
    <row r="3" spans="1:29" ht="15.05" customHeight="1" x14ac:dyDescent="0.2">
      <c r="A3" s="177"/>
      <c r="B3" s="177" t="s">
        <v>56</v>
      </c>
      <c r="C3" s="177"/>
      <c r="D3" s="177"/>
      <c r="E3" s="181"/>
      <c r="F3" s="181"/>
      <c r="G3" s="181"/>
      <c r="H3" s="181"/>
      <c r="I3" s="181"/>
      <c r="J3" s="181"/>
      <c r="K3" s="181"/>
      <c r="L3" s="181"/>
      <c r="M3" s="181"/>
      <c r="N3" s="181"/>
      <c r="O3" s="181"/>
      <c r="P3" s="181"/>
      <c r="Q3" s="181"/>
      <c r="R3" s="181"/>
      <c r="S3" s="181"/>
      <c r="T3" s="181"/>
      <c r="U3" s="181"/>
      <c r="V3" s="181"/>
      <c r="W3" s="181"/>
      <c r="X3" s="181"/>
      <c r="Y3" s="108" t="s">
        <v>14</v>
      </c>
      <c r="AA3"/>
      <c r="AB3"/>
      <c r="AC3"/>
    </row>
    <row r="4" spans="1:29" ht="18" customHeight="1" x14ac:dyDescent="0.2">
      <c r="A4" s="177"/>
      <c r="B4" s="421" t="s">
        <v>57</v>
      </c>
      <c r="C4" s="421"/>
      <c r="D4" s="82" t="s">
        <v>100</v>
      </c>
      <c r="E4" s="182" t="s">
        <v>101</v>
      </c>
      <c r="F4" s="182" t="s">
        <v>78</v>
      </c>
      <c r="G4" s="182" t="s">
        <v>79</v>
      </c>
      <c r="H4" s="182" t="s">
        <v>80</v>
      </c>
      <c r="I4" s="182" t="s">
        <v>81</v>
      </c>
      <c r="J4" s="182" t="s">
        <v>82</v>
      </c>
      <c r="K4" s="182" t="s">
        <v>83</v>
      </c>
      <c r="L4" s="182" t="s">
        <v>84</v>
      </c>
      <c r="M4" s="182" t="s">
        <v>85</v>
      </c>
      <c r="N4" s="182" t="s">
        <v>86</v>
      </c>
      <c r="O4" s="182" t="s">
        <v>87</v>
      </c>
      <c r="P4" s="182" t="s">
        <v>88</v>
      </c>
      <c r="Q4" s="182" t="s">
        <v>89</v>
      </c>
      <c r="R4" s="182" t="s">
        <v>90</v>
      </c>
      <c r="S4" s="182" t="s">
        <v>91</v>
      </c>
      <c r="T4" s="182" t="s">
        <v>92</v>
      </c>
      <c r="U4" s="182" t="s">
        <v>93</v>
      </c>
      <c r="V4" s="182" t="s">
        <v>94</v>
      </c>
      <c r="W4" s="182" t="s">
        <v>95</v>
      </c>
      <c r="X4" s="182" t="s">
        <v>96</v>
      </c>
      <c r="Y4" s="434" t="s">
        <v>155</v>
      </c>
      <c r="AA4"/>
      <c r="AB4"/>
      <c r="AC4"/>
    </row>
    <row r="5" spans="1:29" ht="15.05" hidden="1" customHeight="1" x14ac:dyDescent="0.2">
      <c r="A5" s="177"/>
      <c r="B5" s="421"/>
      <c r="C5" s="421"/>
      <c r="D5" s="82" t="s">
        <v>126</v>
      </c>
      <c r="E5" s="183" t="str">
        <f t="shared" ref="E5:X5" si="0">IFERROR(VLOOKUP(E$4,実行団体,2,FALSE),"")</f>
        <v/>
      </c>
      <c r="F5" s="183" t="str">
        <f t="shared" si="0"/>
        <v/>
      </c>
      <c r="G5" s="183" t="str">
        <f t="shared" si="0"/>
        <v/>
      </c>
      <c r="H5" s="183" t="str">
        <f t="shared" si="0"/>
        <v/>
      </c>
      <c r="I5" s="183" t="str">
        <f t="shared" si="0"/>
        <v/>
      </c>
      <c r="J5" s="183" t="str">
        <f t="shared" si="0"/>
        <v/>
      </c>
      <c r="K5" s="183" t="str">
        <f t="shared" si="0"/>
        <v/>
      </c>
      <c r="L5" s="183" t="str">
        <f t="shared" si="0"/>
        <v/>
      </c>
      <c r="M5" s="183" t="str">
        <f t="shared" si="0"/>
        <v/>
      </c>
      <c r="N5" s="183" t="str">
        <f t="shared" si="0"/>
        <v/>
      </c>
      <c r="O5" s="183" t="str">
        <f t="shared" si="0"/>
        <v/>
      </c>
      <c r="P5" s="183" t="str">
        <f t="shared" si="0"/>
        <v/>
      </c>
      <c r="Q5" s="183" t="str">
        <f t="shared" si="0"/>
        <v/>
      </c>
      <c r="R5" s="183" t="str">
        <f t="shared" si="0"/>
        <v/>
      </c>
      <c r="S5" s="183" t="str">
        <f t="shared" si="0"/>
        <v/>
      </c>
      <c r="T5" s="183" t="str">
        <f t="shared" si="0"/>
        <v/>
      </c>
      <c r="U5" s="183" t="str">
        <f t="shared" si="0"/>
        <v/>
      </c>
      <c r="V5" s="183" t="str">
        <f t="shared" si="0"/>
        <v/>
      </c>
      <c r="W5" s="183" t="str">
        <f t="shared" si="0"/>
        <v/>
      </c>
      <c r="X5" s="183" t="str">
        <f t="shared" si="0"/>
        <v/>
      </c>
      <c r="Y5" s="434"/>
      <c r="AA5"/>
      <c r="AB5"/>
      <c r="AC5"/>
    </row>
    <row r="6" spans="1:29" ht="60.75" customHeight="1" x14ac:dyDescent="0.2">
      <c r="A6" s="177"/>
      <c r="B6" s="421"/>
      <c r="C6" s="421"/>
      <c r="D6" s="164" t="s">
        <v>54</v>
      </c>
      <c r="E6" s="83" t="str">
        <f>'内訳書2-1'!$E$3</f>
        <v>○○県</v>
      </c>
      <c r="F6" s="83" t="str">
        <f>'内訳書2-2'!$E$3</f>
        <v>○○芸術文化協会</v>
      </c>
      <c r="G6" s="83">
        <f>'内訳書2-3'!$E$3</f>
        <v>0</v>
      </c>
      <c r="H6" s="83">
        <f>'内訳書2-4'!$E$3</f>
        <v>0</v>
      </c>
      <c r="I6" s="83">
        <f>'内訳書2-5'!$E$3</f>
        <v>0</v>
      </c>
      <c r="J6" s="83">
        <f>'内訳書2-6'!$E$3</f>
        <v>0</v>
      </c>
      <c r="K6" s="83">
        <f>'内訳書2-7'!$E$3</f>
        <v>0</v>
      </c>
      <c r="L6" s="83">
        <f>'内訳書2-8'!$E$3</f>
        <v>0</v>
      </c>
      <c r="M6" s="83">
        <f>'内訳書2-9'!$E$3</f>
        <v>0</v>
      </c>
      <c r="N6" s="83">
        <f>'内訳書2-10'!$E$3</f>
        <v>0</v>
      </c>
      <c r="O6" s="83">
        <f>'内訳書2-11'!$E$3</f>
        <v>0</v>
      </c>
      <c r="P6" s="83">
        <f>'内訳書2-12'!$E$3</f>
        <v>0</v>
      </c>
      <c r="Q6" s="83">
        <f>'内訳書2-13'!$E$3</f>
        <v>0</v>
      </c>
      <c r="R6" s="83">
        <f>'内訳書2-14'!$E$3</f>
        <v>0</v>
      </c>
      <c r="S6" s="83">
        <f>'内訳書2-15'!$E$3</f>
        <v>0</v>
      </c>
      <c r="T6" s="83">
        <f>'内訳書2-16'!$E$3</f>
        <v>0</v>
      </c>
      <c r="U6" s="83">
        <f>'内訳書2-17'!$E$3</f>
        <v>0</v>
      </c>
      <c r="V6" s="83">
        <f>'内訳書2-18'!$E$3</f>
        <v>0</v>
      </c>
      <c r="W6" s="83">
        <f>'内訳書2-19'!$E$3</f>
        <v>0</v>
      </c>
      <c r="X6" s="83">
        <f>'内訳書2-20'!$E$3</f>
        <v>0</v>
      </c>
      <c r="Y6" s="434"/>
      <c r="AA6"/>
      <c r="AB6"/>
      <c r="AC6"/>
    </row>
    <row r="7" spans="1:29" ht="60.75" customHeight="1" x14ac:dyDescent="0.2">
      <c r="A7" s="177"/>
      <c r="B7" s="421"/>
      <c r="C7" s="421"/>
      <c r="D7" s="84" t="s">
        <v>53</v>
      </c>
      <c r="E7" s="83" t="str">
        <f>'内訳書2-1'!$E$4</f>
        <v>障害者による文化芸術活動の鑑賞支援事業</v>
      </c>
      <c r="F7" s="83" t="str">
        <f>'内訳書2-2'!$E$4</f>
        <v>共生社会の実現に向けた創造・発表の機会の充実に関する事業</v>
      </c>
      <c r="G7" s="83">
        <f>'内訳書2-3'!$E$4</f>
        <v>0</v>
      </c>
      <c r="H7" s="83">
        <f>'内訳書2-4'!$E$4</f>
        <v>0</v>
      </c>
      <c r="I7" s="83">
        <f>'内訳書2-5'!$E$4</f>
        <v>0</v>
      </c>
      <c r="J7" s="83">
        <f>'内訳書2-6'!$E$4</f>
        <v>0</v>
      </c>
      <c r="K7" s="83">
        <f>'内訳書2-7'!$E$4</f>
        <v>0</v>
      </c>
      <c r="L7" s="83">
        <f>'内訳書2-8'!$E$4</f>
        <v>0</v>
      </c>
      <c r="M7" s="83">
        <f>'内訳書2-9'!$E$4</f>
        <v>0</v>
      </c>
      <c r="N7" s="83">
        <f>'内訳書2-10'!$E$4</f>
        <v>0</v>
      </c>
      <c r="O7" s="83">
        <f>'内訳書2-11'!$E$4</f>
        <v>0</v>
      </c>
      <c r="P7" s="83">
        <f>'内訳書2-12'!$E$4</f>
        <v>0</v>
      </c>
      <c r="Q7" s="83">
        <f>'内訳書2-13'!$E$4</f>
        <v>0</v>
      </c>
      <c r="R7" s="83">
        <f>'内訳書2-14'!$E$4</f>
        <v>0</v>
      </c>
      <c r="S7" s="83">
        <f>'内訳書2-15'!$E$4</f>
        <v>0</v>
      </c>
      <c r="T7" s="83">
        <f>'内訳書2-16'!$E$4</f>
        <v>0</v>
      </c>
      <c r="U7" s="83">
        <f>'内訳書2-17'!$E$4</f>
        <v>0</v>
      </c>
      <c r="V7" s="83">
        <f>'内訳書2-18'!$E$4</f>
        <v>0</v>
      </c>
      <c r="W7" s="83">
        <f>'内訳書2-19'!$E$4</f>
        <v>0</v>
      </c>
      <c r="X7" s="83">
        <f>'内訳書2-20'!$E$4</f>
        <v>0</v>
      </c>
      <c r="Y7" s="434"/>
      <c r="AA7"/>
      <c r="AB7"/>
      <c r="AC7"/>
    </row>
    <row r="8" spans="1:29" ht="18" customHeight="1" x14ac:dyDescent="0.2">
      <c r="A8" s="177"/>
      <c r="B8" s="435" t="s">
        <v>58</v>
      </c>
      <c r="C8" s="436"/>
      <c r="D8" s="437"/>
      <c r="E8" s="458">
        <f t="shared" ref="E8:E17" si="1">Y8</f>
        <v>1250000</v>
      </c>
      <c r="F8" s="459"/>
      <c r="G8" s="459"/>
      <c r="H8" s="459"/>
      <c r="I8" s="459"/>
      <c r="J8" s="459"/>
      <c r="K8" s="459"/>
      <c r="L8" s="459"/>
      <c r="M8" s="459"/>
      <c r="N8" s="459"/>
      <c r="O8" s="459"/>
      <c r="P8" s="459"/>
      <c r="Q8" s="459"/>
      <c r="R8" s="459"/>
      <c r="S8" s="459"/>
      <c r="T8" s="459"/>
      <c r="U8" s="459"/>
      <c r="V8" s="459"/>
      <c r="W8" s="459"/>
      <c r="X8" s="460"/>
      <c r="Y8" s="85">
        <f>'内訳書１(収入事業別)'!$Y8</f>
        <v>1250000</v>
      </c>
      <c r="AA8"/>
      <c r="AB8"/>
      <c r="AC8"/>
    </row>
    <row r="9" spans="1:29" ht="18" customHeight="1" x14ac:dyDescent="0.2">
      <c r="A9" s="177"/>
      <c r="B9" s="435" t="s">
        <v>59</v>
      </c>
      <c r="C9" s="436"/>
      <c r="D9" s="437"/>
      <c r="E9" s="458">
        <f t="shared" si="1"/>
        <v>0</v>
      </c>
      <c r="F9" s="459"/>
      <c r="G9" s="459"/>
      <c r="H9" s="459"/>
      <c r="I9" s="459"/>
      <c r="J9" s="459"/>
      <c r="K9" s="459"/>
      <c r="L9" s="459"/>
      <c r="M9" s="459"/>
      <c r="N9" s="459"/>
      <c r="O9" s="459"/>
      <c r="P9" s="459"/>
      <c r="Q9" s="459"/>
      <c r="R9" s="459"/>
      <c r="S9" s="459"/>
      <c r="T9" s="459"/>
      <c r="U9" s="459"/>
      <c r="V9" s="459"/>
      <c r="W9" s="459"/>
      <c r="X9" s="460"/>
      <c r="Y9" s="85">
        <f>'内訳書１(収入事業別)'!$Y9</f>
        <v>0</v>
      </c>
      <c r="AA9"/>
      <c r="AB9"/>
      <c r="AC9"/>
    </row>
    <row r="10" spans="1:29" ht="18" customHeight="1" x14ac:dyDescent="0.2">
      <c r="A10" s="177"/>
      <c r="B10" s="443" t="s">
        <v>124</v>
      </c>
      <c r="C10" s="445" t="s">
        <v>60</v>
      </c>
      <c r="D10" s="446"/>
      <c r="E10" s="461">
        <f t="shared" si="1"/>
        <v>0</v>
      </c>
      <c r="F10" s="462"/>
      <c r="G10" s="462"/>
      <c r="H10" s="462"/>
      <c r="I10" s="462"/>
      <c r="J10" s="462"/>
      <c r="K10" s="462"/>
      <c r="L10" s="462"/>
      <c r="M10" s="462"/>
      <c r="N10" s="462"/>
      <c r="O10" s="462"/>
      <c r="P10" s="462"/>
      <c r="Q10" s="462"/>
      <c r="R10" s="462"/>
      <c r="S10" s="462"/>
      <c r="T10" s="462"/>
      <c r="U10" s="462"/>
      <c r="V10" s="462"/>
      <c r="W10" s="462"/>
      <c r="X10" s="463"/>
      <c r="Y10" s="86">
        <f>'内訳書１(収入事業別)'!$Y10</f>
        <v>0</v>
      </c>
      <c r="AA10"/>
      <c r="AB10"/>
      <c r="AC10"/>
    </row>
    <row r="11" spans="1:29" ht="18" customHeight="1" x14ac:dyDescent="0.2">
      <c r="A11" s="177"/>
      <c r="B11" s="444"/>
      <c r="C11" s="439" t="s">
        <v>61</v>
      </c>
      <c r="D11" s="440"/>
      <c r="E11" s="467">
        <f t="shared" si="1"/>
        <v>0</v>
      </c>
      <c r="F11" s="468"/>
      <c r="G11" s="468"/>
      <c r="H11" s="468"/>
      <c r="I11" s="468"/>
      <c r="J11" s="468"/>
      <c r="K11" s="468"/>
      <c r="L11" s="468"/>
      <c r="M11" s="468"/>
      <c r="N11" s="468"/>
      <c r="O11" s="468"/>
      <c r="P11" s="468"/>
      <c r="Q11" s="468"/>
      <c r="R11" s="468"/>
      <c r="S11" s="468"/>
      <c r="T11" s="468"/>
      <c r="U11" s="468"/>
      <c r="V11" s="468"/>
      <c r="W11" s="468"/>
      <c r="X11" s="469"/>
      <c r="Y11" s="87">
        <f>'内訳書１(収入事業別)'!$Y11</f>
        <v>0</v>
      </c>
      <c r="AA11"/>
      <c r="AB11"/>
      <c r="AC11"/>
    </row>
    <row r="12" spans="1:29" ht="18" customHeight="1" x14ac:dyDescent="0.2">
      <c r="A12" s="177"/>
      <c r="B12" s="444"/>
      <c r="C12" s="439" t="s">
        <v>62</v>
      </c>
      <c r="D12" s="440"/>
      <c r="E12" s="464">
        <f t="shared" si="1"/>
        <v>15000</v>
      </c>
      <c r="F12" s="465"/>
      <c r="G12" s="465"/>
      <c r="H12" s="465"/>
      <c r="I12" s="465"/>
      <c r="J12" s="465"/>
      <c r="K12" s="465"/>
      <c r="L12" s="465"/>
      <c r="M12" s="465"/>
      <c r="N12" s="465"/>
      <c r="O12" s="465"/>
      <c r="P12" s="465"/>
      <c r="Q12" s="465"/>
      <c r="R12" s="465"/>
      <c r="S12" s="465"/>
      <c r="T12" s="465"/>
      <c r="U12" s="465"/>
      <c r="V12" s="465"/>
      <c r="W12" s="465"/>
      <c r="X12" s="466"/>
      <c r="Y12" s="87">
        <f>'内訳書１(収入事業別)'!$Y12</f>
        <v>15000</v>
      </c>
      <c r="AA12"/>
      <c r="AB12"/>
      <c r="AC12"/>
    </row>
    <row r="13" spans="1:29" ht="18" customHeight="1" x14ac:dyDescent="0.2">
      <c r="A13" s="177"/>
      <c r="B13" s="444"/>
      <c r="C13" s="441" t="s">
        <v>63</v>
      </c>
      <c r="D13" s="442"/>
      <c r="E13" s="470">
        <f t="shared" si="1"/>
        <v>0</v>
      </c>
      <c r="F13" s="471"/>
      <c r="G13" s="471"/>
      <c r="H13" s="471"/>
      <c r="I13" s="471"/>
      <c r="J13" s="471"/>
      <c r="K13" s="471"/>
      <c r="L13" s="471"/>
      <c r="M13" s="471"/>
      <c r="N13" s="471"/>
      <c r="O13" s="471"/>
      <c r="P13" s="471"/>
      <c r="Q13" s="471"/>
      <c r="R13" s="471"/>
      <c r="S13" s="471"/>
      <c r="T13" s="471"/>
      <c r="U13" s="471"/>
      <c r="V13" s="471"/>
      <c r="W13" s="471"/>
      <c r="X13" s="472"/>
      <c r="Y13" s="88">
        <f>'内訳書１(収入事業別)'!$Y13</f>
        <v>0</v>
      </c>
      <c r="AA13"/>
      <c r="AB13"/>
      <c r="AC13"/>
    </row>
    <row r="14" spans="1:29" ht="18" customHeight="1" x14ac:dyDescent="0.2">
      <c r="A14" s="177"/>
      <c r="B14" s="401"/>
      <c r="C14" s="436" t="s">
        <v>125</v>
      </c>
      <c r="D14" s="437"/>
      <c r="E14" s="458">
        <f t="shared" si="1"/>
        <v>15000</v>
      </c>
      <c r="F14" s="459"/>
      <c r="G14" s="459"/>
      <c r="H14" s="459"/>
      <c r="I14" s="459"/>
      <c r="J14" s="459"/>
      <c r="K14" s="459"/>
      <c r="L14" s="459"/>
      <c r="M14" s="459"/>
      <c r="N14" s="459"/>
      <c r="O14" s="459"/>
      <c r="P14" s="459"/>
      <c r="Q14" s="459"/>
      <c r="R14" s="459"/>
      <c r="S14" s="459"/>
      <c r="T14" s="459"/>
      <c r="U14" s="459"/>
      <c r="V14" s="459"/>
      <c r="W14" s="459"/>
      <c r="X14" s="460"/>
      <c r="Y14" s="89">
        <f>SUM($Y$10:$Y$13)</f>
        <v>15000</v>
      </c>
      <c r="AA14"/>
      <c r="AB14"/>
      <c r="AC14"/>
    </row>
    <row r="15" spans="1:29" ht="18" customHeight="1" x14ac:dyDescent="0.2">
      <c r="A15" s="177"/>
      <c r="B15" s="438" t="s">
        <v>64</v>
      </c>
      <c r="C15" s="438"/>
      <c r="D15" s="438"/>
      <c r="E15" s="458">
        <f t="shared" si="1"/>
        <v>1265000</v>
      </c>
      <c r="F15" s="459"/>
      <c r="G15" s="459"/>
      <c r="H15" s="459"/>
      <c r="I15" s="459"/>
      <c r="J15" s="459"/>
      <c r="K15" s="459"/>
      <c r="L15" s="459"/>
      <c r="M15" s="459"/>
      <c r="N15" s="459"/>
      <c r="O15" s="459"/>
      <c r="P15" s="459"/>
      <c r="Q15" s="459"/>
      <c r="R15" s="459"/>
      <c r="S15" s="459"/>
      <c r="T15" s="459"/>
      <c r="U15" s="459"/>
      <c r="V15" s="459"/>
      <c r="W15" s="459"/>
      <c r="X15" s="460"/>
      <c r="Y15" s="85">
        <f>SUM($Y$8:$Y$9,$Y$14)</f>
        <v>1265000</v>
      </c>
      <c r="AA15"/>
      <c r="AB15"/>
      <c r="AC15"/>
    </row>
    <row r="16" spans="1:29" ht="18" customHeight="1" thickBot="1" x14ac:dyDescent="0.25">
      <c r="A16" s="177"/>
      <c r="B16" s="435" t="s">
        <v>21</v>
      </c>
      <c r="C16" s="436"/>
      <c r="D16" s="437"/>
      <c r="E16" s="451">
        <f t="shared" si="1"/>
        <v>2500000</v>
      </c>
      <c r="F16" s="452"/>
      <c r="G16" s="452"/>
      <c r="H16" s="452"/>
      <c r="I16" s="452"/>
      <c r="J16" s="452"/>
      <c r="K16" s="452"/>
      <c r="L16" s="452"/>
      <c r="M16" s="452"/>
      <c r="N16" s="452"/>
      <c r="O16" s="452"/>
      <c r="P16" s="452"/>
      <c r="Q16" s="452"/>
      <c r="R16" s="452"/>
      <c r="S16" s="452"/>
      <c r="T16" s="452"/>
      <c r="U16" s="452"/>
      <c r="V16" s="452"/>
      <c r="W16" s="452"/>
      <c r="X16" s="453"/>
      <c r="Y16" s="85">
        <f>'内訳書１(収入事業別)'!$Y16</f>
        <v>2500000</v>
      </c>
      <c r="AA16"/>
      <c r="AB16"/>
      <c r="AC16"/>
    </row>
    <row r="17" spans="1:29" ht="18" customHeight="1" thickTop="1" x14ac:dyDescent="0.2">
      <c r="A17" s="177"/>
      <c r="B17" s="422" t="s">
        <v>65</v>
      </c>
      <c r="C17" s="422"/>
      <c r="D17" s="422"/>
      <c r="E17" s="455">
        <f t="shared" si="1"/>
        <v>3765000</v>
      </c>
      <c r="F17" s="456"/>
      <c r="G17" s="456"/>
      <c r="H17" s="456"/>
      <c r="I17" s="456"/>
      <c r="J17" s="456"/>
      <c r="K17" s="456"/>
      <c r="L17" s="456"/>
      <c r="M17" s="456"/>
      <c r="N17" s="456"/>
      <c r="O17" s="456"/>
      <c r="P17" s="456"/>
      <c r="Q17" s="456"/>
      <c r="R17" s="456"/>
      <c r="S17" s="456"/>
      <c r="T17" s="456"/>
      <c r="U17" s="456"/>
      <c r="V17" s="456"/>
      <c r="W17" s="456"/>
      <c r="X17" s="457"/>
      <c r="Y17" s="90">
        <f>SUM(Y$15:Y$16)</f>
        <v>3765000</v>
      </c>
      <c r="AA17"/>
      <c r="AB17"/>
      <c r="AC17"/>
    </row>
    <row r="18" spans="1:29" ht="18" customHeight="1" x14ac:dyDescent="0.2">
      <c r="A18" s="177"/>
      <c r="B18" s="177"/>
      <c r="C18" s="177"/>
      <c r="D18" s="177"/>
      <c r="E18" s="454" t="str">
        <f>IF(E$17&lt;&gt;Y$49,"収入額と支出額が一致しません。","")</f>
        <v/>
      </c>
      <c r="F18" s="454" t="str">
        <f t="shared" ref="F18:X18" si="2">IF(F$17&lt;&gt;F$49,"収支不一致","")</f>
        <v>収支不一致</v>
      </c>
      <c r="G18" s="454" t="str">
        <f t="shared" si="2"/>
        <v/>
      </c>
      <c r="H18" s="454" t="str">
        <f t="shared" si="2"/>
        <v/>
      </c>
      <c r="I18" s="454" t="str">
        <f t="shared" si="2"/>
        <v/>
      </c>
      <c r="J18" s="454" t="str">
        <f t="shared" si="2"/>
        <v/>
      </c>
      <c r="K18" s="454" t="str">
        <f t="shared" si="2"/>
        <v/>
      </c>
      <c r="L18" s="454" t="str">
        <f t="shared" si="2"/>
        <v/>
      </c>
      <c r="M18" s="454" t="str">
        <f t="shared" si="2"/>
        <v/>
      </c>
      <c r="N18" s="454" t="str">
        <f t="shared" si="2"/>
        <v/>
      </c>
      <c r="O18" s="454" t="str">
        <f t="shared" si="2"/>
        <v/>
      </c>
      <c r="P18" s="454" t="str">
        <f t="shared" si="2"/>
        <v/>
      </c>
      <c r="Q18" s="454" t="str">
        <f t="shared" si="2"/>
        <v/>
      </c>
      <c r="R18" s="454" t="str">
        <f t="shared" si="2"/>
        <v/>
      </c>
      <c r="S18" s="454" t="str">
        <f t="shared" si="2"/>
        <v/>
      </c>
      <c r="T18" s="454" t="str">
        <f t="shared" si="2"/>
        <v/>
      </c>
      <c r="U18" s="454" t="str">
        <f t="shared" si="2"/>
        <v/>
      </c>
      <c r="V18" s="454" t="str">
        <f t="shared" si="2"/>
        <v/>
      </c>
      <c r="W18" s="454" t="str">
        <f t="shared" si="2"/>
        <v/>
      </c>
      <c r="X18" s="454" t="str">
        <f t="shared" si="2"/>
        <v/>
      </c>
      <c r="Y18" s="177"/>
      <c r="AA18" s="80"/>
      <c r="AB18" s="80"/>
      <c r="AC18" s="80"/>
    </row>
    <row r="19" spans="1:29" ht="15.05" customHeight="1" x14ac:dyDescent="0.2">
      <c r="A19" s="177"/>
      <c r="B19" s="177" t="s">
        <v>66</v>
      </c>
      <c r="C19" s="177"/>
      <c r="D19" s="177"/>
      <c r="E19" s="181"/>
      <c r="F19" s="181"/>
      <c r="G19" s="181"/>
      <c r="H19" s="181"/>
      <c r="I19" s="181"/>
      <c r="J19" s="181"/>
      <c r="K19" s="181"/>
      <c r="L19" s="181"/>
      <c r="M19" s="181"/>
      <c r="N19" s="181"/>
      <c r="O19" s="181"/>
      <c r="P19" s="181"/>
      <c r="Q19" s="181"/>
      <c r="R19" s="181"/>
      <c r="S19" s="181"/>
      <c r="T19" s="181"/>
      <c r="U19" s="181"/>
      <c r="V19" s="181"/>
      <c r="W19" s="181"/>
      <c r="X19" s="181"/>
      <c r="Y19" s="108" t="s">
        <v>14</v>
      </c>
    </row>
    <row r="20" spans="1:29" ht="18" customHeight="1" x14ac:dyDescent="0.2">
      <c r="A20" s="177"/>
      <c r="B20" s="421"/>
      <c r="C20" s="421" t="s">
        <v>67</v>
      </c>
      <c r="D20" s="82" t="s">
        <v>77</v>
      </c>
      <c r="E20" s="182" t="str">
        <f t="shared" ref="E20:X20" si="3">E4</f>
        <v>2-1</v>
      </c>
      <c r="F20" s="182" t="str">
        <f t="shared" si="3"/>
        <v>2-2</v>
      </c>
      <c r="G20" s="182" t="str">
        <f t="shared" si="3"/>
        <v>2-3</v>
      </c>
      <c r="H20" s="182" t="str">
        <f t="shared" si="3"/>
        <v>2-4</v>
      </c>
      <c r="I20" s="182" t="str">
        <f t="shared" si="3"/>
        <v>2-5</v>
      </c>
      <c r="J20" s="182" t="str">
        <f t="shared" si="3"/>
        <v>2-6</v>
      </c>
      <c r="K20" s="182" t="str">
        <f t="shared" si="3"/>
        <v>2-7</v>
      </c>
      <c r="L20" s="182" t="str">
        <f t="shared" si="3"/>
        <v>2-8</v>
      </c>
      <c r="M20" s="182" t="str">
        <f t="shared" si="3"/>
        <v>2-9</v>
      </c>
      <c r="N20" s="182" t="str">
        <f t="shared" si="3"/>
        <v>2-10</v>
      </c>
      <c r="O20" s="182" t="str">
        <f t="shared" si="3"/>
        <v>2-11</v>
      </c>
      <c r="P20" s="182" t="str">
        <f t="shared" si="3"/>
        <v>2-12</v>
      </c>
      <c r="Q20" s="182" t="str">
        <f t="shared" si="3"/>
        <v>2-13</v>
      </c>
      <c r="R20" s="182" t="str">
        <f t="shared" si="3"/>
        <v>2-14</v>
      </c>
      <c r="S20" s="182" t="str">
        <f t="shared" si="3"/>
        <v>2-15</v>
      </c>
      <c r="T20" s="182" t="str">
        <f t="shared" si="3"/>
        <v>2-16</v>
      </c>
      <c r="U20" s="182" t="str">
        <f t="shared" si="3"/>
        <v>2-17</v>
      </c>
      <c r="V20" s="182" t="str">
        <f t="shared" si="3"/>
        <v>2-18</v>
      </c>
      <c r="W20" s="182" t="str">
        <f t="shared" si="3"/>
        <v>2-19</v>
      </c>
      <c r="X20" s="182" t="str">
        <f t="shared" si="3"/>
        <v>2-20</v>
      </c>
      <c r="Y20" s="434" t="s">
        <v>155</v>
      </c>
      <c r="AA20" s="22"/>
      <c r="AB20" s="22"/>
      <c r="AC20" s="22"/>
    </row>
    <row r="21" spans="1:29" ht="60.75" customHeight="1" x14ac:dyDescent="0.2">
      <c r="A21" s="177"/>
      <c r="B21" s="421"/>
      <c r="C21" s="421"/>
      <c r="D21" s="421" t="s">
        <v>68</v>
      </c>
      <c r="E21" s="91" t="str">
        <f t="shared" ref="E21:X21" si="4">E6</f>
        <v>○○県</v>
      </c>
      <c r="F21" s="91" t="str">
        <f t="shared" si="4"/>
        <v>○○芸術文化協会</v>
      </c>
      <c r="G21" s="91">
        <f t="shared" si="4"/>
        <v>0</v>
      </c>
      <c r="H21" s="91">
        <f t="shared" si="4"/>
        <v>0</v>
      </c>
      <c r="I21" s="91">
        <f t="shared" si="4"/>
        <v>0</v>
      </c>
      <c r="J21" s="91">
        <f t="shared" si="4"/>
        <v>0</v>
      </c>
      <c r="K21" s="91">
        <f t="shared" si="4"/>
        <v>0</v>
      </c>
      <c r="L21" s="91">
        <f t="shared" si="4"/>
        <v>0</v>
      </c>
      <c r="M21" s="91">
        <f t="shared" si="4"/>
        <v>0</v>
      </c>
      <c r="N21" s="91">
        <f t="shared" si="4"/>
        <v>0</v>
      </c>
      <c r="O21" s="91">
        <f t="shared" si="4"/>
        <v>0</v>
      </c>
      <c r="P21" s="91">
        <f t="shared" si="4"/>
        <v>0</v>
      </c>
      <c r="Q21" s="91">
        <f t="shared" si="4"/>
        <v>0</v>
      </c>
      <c r="R21" s="91">
        <f t="shared" si="4"/>
        <v>0</v>
      </c>
      <c r="S21" s="91">
        <f t="shared" si="4"/>
        <v>0</v>
      </c>
      <c r="T21" s="91">
        <f t="shared" si="4"/>
        <v>0</v>
      </c>
      <c r="U21" s="91">
        <f t="shared" si="4"/>
        <v>0</v>
      </c>
      <c r="V21" s="91">
        <f t="shared" si="4"/>
        <v>0</v>
      </c>
      <c r="W21" s="91">
        <f t="shared" si="4"/>
        <v>0</v>
      </c>
      <c r="X21" s="91">
        <f t="shared" si="4"/>
        <v>0</v>
      </c>
      <c r="Y21" s="434"/>
      <c r="AA21" s="22"/>
      <c r="AB21" s="22"/>
      <c r="AC21" s="22"/>
    </row>
    <row r="22" spans="1:29" ht="60.75" customHeight="1" x14ac:dyDescent="0.2">
      <c r="A22" s="177"/>
      <c r="B22" s="421"/>
      <c r="C22" s="421"/>
      <c r="D22" s="421"/>
      <c r="E22" s="91" t="str">
        <f t="shared" ref="E22:X22" si="5">E7</f>
        <v>障害者による文化芸術活動の鑑賞支援事業</v>
      </c>
      <c r="F22" s="91" t="str">
        <f t="shared" si="5"/>
        <v>共生社会の実現に向けた創造・発表の機会の充実に関する事業</v>
      </c>
      <c r="G22" s="91">
        <f t="shared" si="5"/>
        <v>0</v>
      </c>
      <c r="H22" s="91">
        <f t="shared" si="5"/>
        <v>0</v>
      </c>
      <c r="I22" s="91">
        <f t="shared" si="5"/>
        <v>0</v>
      </c>
      <c r="J22" s="91">
        <f t="shared" si="5"/>
        <v>0</v>
      </c>
      <c r="K22" s="91">
        <f t="shared" si="5"/>
        <v>0</v>
      </c>
      <c r="L22" s="91">
        <f t="shared" si="5"/>
        <v>0</v>
      </c>
      <c r="M22" s="91">
        <f t="shared" si="5"/>
        <v>0</v>
      </c>
      <c r="N22" s="91">
        <f t="shared" si="5"/>
        <v>0</v>
      </c>
      <c r="O22" s="91">
        <f t="shared" si="5"/>
        <v>0</v>
      </c>
      <c r="P22" s="91">
        <f t="shared" si="5"/>
        <v>0</v>
      </c>
      <c r="Q22" s="91">
        <f t="shared" si="5"/>
        <v>0</v>
      </c>
      <c r="R22" s="91">
        <f t="shared" si="5"/>
        <v>0</v>
      </c>
      <c r="S22" s="91">
        <f t="shared" si="5"/>
        <v>0</v>
      </c>
      <c r="T22" s="91">
        <f t="shared" si="5"/>
        <v>0</v>
      </c>
      <c r="U22" s="91">
        <f t="shared" si="5"/>
        <v>0</v>
      </c>
      <c r="V22" s="91">
        <f t="shared" si="5"/>
        <v>0</v>
      </c>
      <c r="W22" s="91">
        <f t="shared" si="5"/>
        <v>0</v>
      </c>
      <c r="X22" s="91">
        <f t="shared" si="5"/>
        <v>0</v>
      </c>
      <c r="Y22" s="434"/>
      <c r="AA22" s="22"/>
      <c r="AB22" s="22"/>
      <c r="AC22" s="22"/>
    </row>
    <row r="23" spans="1:29" ht="18" customHeight="1" x14ac:dyDescent="0.2">
      <c r="A23" s="177"/>
      <c r="B23" s="429" t="s">
        <v>69</v>
      </c>
      <c r="C23" s="242" t="s">
        <v>178</v>
      </c>
      <c r="D23" s="92" t="s">
        <v>184</v>
      </c>
      <c r="E23" s="93">
        <f>'内訳書2-1'!$F238</f>
        <v>124800</v>
      </c>
      <c r="F23" s="93">
        <f>'内訳書2-2'!$F238</f>
        <v>416000</v>
      </c>
      <c r="G23" s="93">
        <f>'内訳書2-3'!$F238</f>
        <v>0</v>
      </c>
      <c r="H23" s="93">
        <f>'内訳書2-4'!$F238</f>
        <v>0</v>
      </c>
      <c r="I23" s="93">
        <f>'内訳書2-5'!$F238</f>
        <v>0</v>
      </c>
      <c r="J23" s="93">
        <f>'内訳書2-6'!$F238</f>
        <v>0</v>
      </c>
      <c r="K23" s="93">
        <f>'内訳書2-7'!$F238</f>
        <v>0</v>
      </c>
      <c r="L23" s="93">
        <f>'内訳書2-8'!$F238</f>
        <v>0</v>
      </c>
      <c r="M23" s="93">
        <f>'内訳書2-9'!$F238</f>
        <v>0</v>
      </c>
      <c r="N23" s="93">
        <f>'内訳書2-10'!$F238</f>
        <v>0</v>
      </c>
      <c r="O23" s="93">
        <f>'内訳書2-11'!$F238</f>
        <v>0</v>
      </c>
      <c r="P23" s="93">
        <f>'内訳書2-12'!$F238</f>
        <v>0</v>
      </c>
      <c r="Q23" s="93">
        <f>'内訳書2-13'!$F238</f>
        <v>0</v>
      </c>
      <c r="R23" s="93">
        <f>'内訳書2-14'!$F238</f>
        <v>0</v>
      </c>
      <c r="S23" s="93">
        <f>'内訳書2-15'!$F238</f>
        <v>0</v>
      </c>
      <c r="T23" s="93">
        <f>'内訳書2-16'!$F238</f>
        <v>0</v>
      </c>
      <c r="U23" s="93">
        <f>'内訳書2-17'!$F238</f>
        <v>0</v>
      </c>
      <c r="V23" s="93">
        <f>'内訳書2-18'!$F238</f>
        <v>0</v>
      </c>
      <c r="W23" s="93">
        <f>'内訳書2-19'!$F238</f>
        <v>0</v>
      </c>
      <c r="X23" s="93">
        <f>'内訳書2-20'!$F238</f>
        <v>0</v>
      </c>
      <c r="Y23" s="94">
        <f>SUM(E23:X23)</f>
        <v>540800</v>
      </c>
      <c r="AA23" s="22"/>
      <c r="AB23" s="22"/>
      <c r="AC23" s="22"/>
    </row>
    <row r="24" spans="1:29" ht="18" customHeight="1" x14ac:dyDescent="0.2">
      <c r="A24" s="177"/>
      <c r="B24" s="429"/>
      <c r="C24" s="246"/>
      <c r="D24" s="228" t="s">
        <v>9</v>
      </c>
      <c r="E24" s="95">
        <f>'内訳書2-1'!$F239</f>
        <v>102000</v>
      </c>
      <c r="F24" s="95">
        <f>'内訳書2-2'!$F239</f>
        <v>255000</v>
      </c>
      <c r="G24" s="95">
        <f>'内訳書2-3'!$F239</f>
        <v>0</v>
      </c>
      <c r="H24" s="95">
        <f>'内訳書2-4'!$F239</f>
        <v>0</v>
      </c>
      <c r="I24" s="95">
        <f>'内訳書2-5'!$F239</f>
        <v>0</v>
      </c>
      <c r="J24" s="95">
        <f>'内訳書2-6'!$F239</f>
        <v>0</v>
      </c>
      <c r="K24" s="95">
        <f>'内訳書2-7'!$F239</f>
        <v>0</v>
      </c>
      <c r="L24" s="95">
        <f>'内訳書2-8'!$F239</f>
        <v>0</v>
      </c>
      <c r="M24" s="95">
        <f>'内訳書2-9'!$F239</f>
        <v>0</v>
      </c>
      <c r="N24" s="95">
        <f>'内訳書2-10'!$F239</f>
        <v>0</v>
      </c>
      <c r="O24" s="95">
        <f>'内訳書2-11'!$F239</f>
        <v>0</v>
      </c>
      <c r="P24" s="95">
        <f>'内訳書2-12'!$F239</f>
        <v>0</v>
      </c>
      <c r="Q24" s="95">
        <f>'内訳書2-13'!$F239</f>
        <v>0</v>
      </c>
      <c r="R24" s="95">
        <f>'内訳書2-14'!$F239</f>
        <v>0</v>
      </c>
      <c r="S24" s="95">
        <f>'内訳書2-15'!$F239</f>
        <v>0</v>
      </c>
      <c r="T24" s="95">
        <f>'内訳書2-16'!$F239</f>
        <v>0</v>
      </c>
      <c r="U24" s="95">
        <f>'内訳書2-17'!$F239</f>
        <v>0</v>
      </c>
      <c r="V24" s="95">
        <f>'内訳書2-18'!$F239</f>
        <v>0</v>
      </c>
      <c r="W24" s="95">
        <f>'内訳書2-19'!$F239</f>
        <v>0</v>
      </c>
      <c r="X24" s="95">
        <f>'内訳書2-20'!$F239</f>
        <v>0</v>
      </c>
      <c r="Y24" s="87">
        <f t="shared" ref="Y24:Y47" si="6">SUM(E24:X24)</f>
        <v>357000</v>
      </c>
      <c r="AA24" s="22"/>
      <c r="AB24" s="22"/>
      <c r="AC24" s="22"/>
    </row>
    <row r="25" spans="1:29" ht="18" customHeight="1" x14ac:dyDescent="0.2">
      <c r="A25" s="177"/>
      <c r="B25" s="429"/>
      <c r="C25" s="247"/>
      <c r="D25" s="96" t="s">
        <v>27</v>
      </c>
      <c r="E25" s="97">
        <f>'内訳書2-1'!$F240</f>
        <v>15000</v>
      </c>
      <c r="F25" s="97">
        <f>'内訳書2-2'!$F240</f>
        <v>242700</v>
      </c>
      <c r="G25" s="97">
        <f>'内訳書2-3'!$F240</f>
        <v>0</v>
      </c>
      <c r="H25" s="97">
        <f>'内訳書2-4'!$F240</f>
        <v>0</v>
      </c>
      <c r="I25" s="97">
        <f>'内訳書2-5'!$F240</f>
        <v>0</v>
      </c>
      <c r="J25" s="97">
        <f>'内訳書2-6'!$F240</f>
        <v>0</v>
      </c>
      <c r="K25" s="97">
        <f>'内訳書2-7'!$F240</f>
        <v>0</v>
      </c>
      <c r="L25" s="97">
        <f>'内訳書2-8'!$F240</f>
        <v>0</v>
      </c>
      <c r="M25" s="97">
        <f>'内訳書2-9'!$F240</f>
        <v>0</v>
      </c>
      <c r="N25" s="97">
        <f>'内訳書2-10'!$F240</f>
        <v>0</v>
      </c>
      <c r="O25" s="97">
        <f>'内訳書2-11'!$F240</f>
        <v>0</v>
      </c>
      <c r="P25" s="97">
        <f>'内訳書2-12'!$F240</f>
        <v>0</v>
      </c>
      <c r="Q25" s="97">
        <f>'内訳書2-13'!$F240</f>
        <v>0</v>
      </c>
      <c r="R25" s="97">
        <f>'内訳書2-14'!$F240</f>
        <v>0</v>
      </c>
      <c r="S25" s="97">
        <f>'内訳書2-15'!$F240</f>
        <v>0</v>
      </c>
      <c r="T25" s="97">
        <f>'内訳書2-16'!$F240</f>
        <v>0</v>
      </c>
      <c r="U25" s="97">
        <f>'内訳書2-17'!$F240</f>
        <v>0</v>
      </c>
      <c r="V25" s="97">
        <f>'内訳書2-18'!$F240</f>
        <v>0</v>
      </c>
      <c r="W25" s="97">
        <f>'内訳書2-19'!$F240</f>
        <v>0</v>
      </c>
      <c r="X25" s="97">
        <f>'内訳書2-20'!$F240</f>
        <v>0</v>
      </c>
      <c r="Y25" s="88">
        <f t="shared" si="6"/>
        <v>257700</v>
      </c>
      <c r="AA25" s="22"/>
      <c r="AB25" s="22"/>
      <c r="AC25" s="22"/>
    </row>
    <row r="26" spans="1:29" ht="18" customHeight="1" x14ac:dyDescent="0.2">
      <c r="A26" s="177"/>
      <c r="B26" s="429"/>
      <c r="C26" s="249" t="s">
        <v>177</v>
      </c>
      <c r="D26" s="229" t="s">
        <v>177</v>
      </c>
      <c r="E26" s="98">
        <f>'内訳書2-1'!$F241</f>
        <v>150000</v>
      </c>
      <c r="F26" s="98">
        <f>'内訳書2-2'!$F241</f>
        <v>100000</v>
      </c>
      <c r="G26" s="98">
        <f>'内訳書2-3'!$F241</f>
        <v>0</v>
      </c>
      <c r="H26" s="98">
        <f>'内訳書2-4'!$F241</f>
        <v>0</v>
      </c>
      <c r="I26" s="98">
        <f>'内訳書2-5'!$F241</f>
        <v>0</v>
      </c>
      <c r="J26" s="98">
        <f>'内訳書2-6'!$F241</f>
        <v>0</v>
      </c>
      <c r="K26" s="98">
        <f>'内訳書2-7'!$F241</f>
        <v>0</v>
      </c>
      <c r="L26" s="98">
        <f>'内訳書2-8'!$F241</f>
        <v>0</v>
      </c>
      <c r="M26" s="98">
        <f>'内訳書2-9'!$F241</f>
        <v>0</v>
      </c>
      <c r="N26" s="98">
        <f>'内訳書2-10'!$F241</f>
        <v>0</v>
      </c>
      <c r="O26" s="98">
        <f>'内訳書2-11'!$F241</f>
        <v>0</v>
      </c>
      <c r="P26" s="98">
        <f>'内訳書2-12'!$F241</f>
        <v>0</v>
      </c>
      <c r="Q26" s="98">
        <f>'内訳書2-13'!$F241</f>
        <v>0</v>
      </c>
      <c r="R26" s="98">
        <f>'内訳書2-14'!$F241</f>
        <v>0</v>
      </c>
      <c r="S26" s="98">
        <f>'内訳書2-15'!$F241</f>
        <v>0</v>
      </c>
      <c r="T26" s="98">
        <f>'内訳書2-16'!$F241</f>
        <v>0</v>
      </c>
      <c r="U26" s="98">
        <f>'内訳書2-17'!$F241</f>
        <v>0</v>
      </c>
      <c r="V26" s="98">
        <f>'内訳書2-18'!$F241</f>
        <v>0</v>
      </c>
      <c r="W26" s="98">
        <f>'内訳書2-19'!$F241</f>
        <v>0</v>
      </c>
      <c r="X26" s="98">
        <f>'内訳書2-20'!$F241</f>
        <v>0</v>
      </c>
      <c r="Y26" s="85">
        <f t="shared" si="6"/>
        <v>250000</v>
      </c>
      <c r="AA26" s="22"/>
      <c r="AB26" s="22"/>
      <c r="AC26" s="22"/>
    </row>
    <row r="27" spans="1:29" ht="18" customHeight="1" x14ac:dyDescent="0.2">
      <c r="A27" s="177"/>
      <c r="B27" s="429"/>
      <c r="C27" s="250" t="s">
        <v>180</v>
      </c>
      <c r="D27" s="230" t="s">
        <v>2</v>
      </c>
      <c r="E27" s="199">
        <f>'内訳書2-1'!$F242</f>
        <v>5500</v>
      </c>
      <c r="F27" s="199">
        <f>'内訳書2-2'!$F242</f>
        <v>100000</v>
      </c>
      <c r="G27" s="199">
        <f>'内訳書2-3'!$F242</f>
        <v>0</v>
      </c>
      <c r="H27" s="199">
        <f>'内訳書2-4'!$F242</f>
        <v>0</v>
      </c>
      <c r="I27" s="199">
        <f>'内訳書2-5'!$F242</f>
        <v>0</v>
      </c>
      <c r="J27" s="199">
        <f>'内訳書2-6'!$F242</f>
        <v>0</v>
      </c>
      <c r="K27" s="199">
        <f>'内訳書2-7'!$F242</f>
        <v>0</v>
      </c>
      <c r="L27" s="199">
        <f>'内訳書2-8'!$F242</f>
        <v>0</v>
      </c>
      <c r="M27" s="199">
        <f>'内訳書2-9'!$F242</f>
        <v>0</v>
      </c>
      <c r="N27" s="199">
        <f>'内訳書2-10'!$F242</f>
        <v>0</v>
      </c>
      <c r="O27" s="199">
        <f>'内訳書2-11'!$F242</f>
        <v>0</v>
      </c>
      <c r="P27" s="199">
        <f>'内訳書2-12'!$F242</f>
        <v>0</v>
      </c>
      <c r="Q27" s="199">
        <f>'内訳書2-13'!$F242</f>
        <v>0</v>
      </c>
      <c r="R27" s="199">
        <f>'内訳書2-14'!$F242</f>
        <v>0</v>
      </c>
      <c r="S27" s="199">
        <f>'内訳書2-15'!$F242</f>
        <v>0</v>
      </c>
      <c r="T27" s="199">
        <f>'内訳書2-16'!$F242</f>
        <v>0</v>
      </c>
      <c r="U27" s="199">
        <f>'内訳書2-17'!$F242</f>
        <v>0</v>
      </c>
      <c r="V27" s="199">
        <f>'内訳書2-18'!$F242</f>
        <v>0</v>
      </c>
      <c r="W27" s="199">
        <f>'内訳書2-19'!$F242</f>
        <v>0</v>
      </c>
      <c r="X27" s="199">
        <f>'内訳書2-20'!$F242</f>
        <v>0</v>
      </c>
      <c r="Y27" s="86">
        <f t="shared" si="6"/>
        <v>105500</v>
      </c>
      <c r="AA27" s="22"/>
      <c r="AB27" s="22"/>
      <c r="AC27" s="22"/>
    </row>
    <row r="28" spans="1:29" ht="18" customHeight="1" x14ac:dyDescent="0.2">
      <c r="A28" s="177"/>
      <c r="B28" s="429"/>
      <c r="C28" s="247"/>
      <c r="D28" s="96" t="s">
        <v>28</v>
      </c>
      <c r="E28" s="97">
        <f>'内訳書2-1'!$F243</f>
        <v>0</v>
      </c>
      <c r="F28" s="97">
        <f>'内訳書2-2'!$F243</f>
        <v>0</v>
      </c>
      <c r="G28" s="97">
        <f>'内訳書2-3'!$F243</f>
        <v>0</v>
      </c>
      <c r="H28" s="97">
        <f>'内訳書2-4'!$F243</f>
        <v>0</v>
      </c>
      <c r="I28" s="97">
        <f>'内訳書2-5'!$F243</f>
        <v>0</v>
      </c>
      <c r="J28" s="97">
        <f>'内訳書2-6'!$F243</f>
        <v>0</v>
      </c>
      <c r="K28" s="97">
        <f>'内訳書2-7'!$F243</f>
        <v>0</v>
      </c>
      <c r="L28" s="97">
        <f>'内訳書2-8'!$F243</f>
        <v>0</v>
      </c>
      <c r="M28" s="97">
        <f>'内訳書2-9'!$F243</f>
        <v>0</v>
      </c>
      <c r="N28" s="97">
        <f>'内訳書2-10'!$F243</f>
        <v>0</v>
      </c>
      <c r="O28" s="97">
        <f>'内訳書2-11'!$F243</f>
        <v>0</v>
      </c>
      <c r="P28" s="97">
        <f>'内訳書2-12'!$F243</f>
        <v>0</v>
      </c>
      <c r="Q28" s="97">
        <f>'内訳書2-13'!$F243</f>
        <v>0</v>
      </c>
      <c r="R28" s="97">
        <f>'内訳書2-14'!$F243</f>
        <v>0</v>
      </c>
      <c r="S28" s="97">
        <f>'内訳書2-15'!$F243</f>
        <v>0</v>
      </c>
      <c r="T28" s="97">
        <f>'内訳書2-16'!$F243</f>
        <v>0</v>
      </c>
      <c r="U28" s="97">
        <f>'内訳書2-17'!$F243</f>
        <v>0</v>
      </c>
      <c r="V28" s="97">
        <f>'内訳書2-18'!$F243</f>
        <v>0</v>
      </c>
      <c r="W28" s="97">
        <f>'内訳書2-19'!$F243</f>
        <v>0</v>
      </c>
      <c r="X28" s="97">
        <f>'内訳書2-20'!$F243</f>
        <v>0</v>
      </c>
      <c r="Y28" s="88">
        <f t="shared" si="6"/>
        <v>0</v>
      </c>
      <c r="AA28" s="22"/>
      <c r="AB28" s="22"/>
      <c r="AC28" s="22"/>
    </row>
    <row r="29" spans="1:29" ht="18" customHeight="1" x14ac:dyDescent="0.2">
      <c r="A29" s="177"/>
      <c r="B29" s="429"/>
      <c r="C29" s="251" t="s">
        <v>181</v>
      </c>
      <c r="D29" s="228" t="s">
        <v>182</v>
      </c>
      <c r="E29" s="95">
        <f>'内訳書2-1'!$F244</f>
        <v>100000</v>
      </c>
      <c r="F29" s="95">
        <f>'内訳書2-2'!$F244</f>
        <v>200000</v>
      </c>
      <c r="G29" s="95">
        <f>'内訳書2-3'!$F244</f>
        <v>0</v>
      </c>
      <c r="H29" s="95">
        <f>'内訳書2-4'!$F244</f>
        <v>0</v>
      </c>
      <c r="I29" s="95">
        <f>'内訳書2-5'!$F244</f>
        <v>0</v>
      </c>
      <c r="J29" s="95">
        <f>'内訳書2-6'!$F244</f>
        <v>0</v>
      </c>
      <c r="K29" s="95">
        <f>'内訳書2-7'!$F244</f>
        <v>0</v>
      </c>
      <c r="L29" s="95">
        <f>'内訳書2-8'!$F244</f>
        <v>0</v>
      </c>
      <c r="M29" s="95">
        <f>'内訳書2-9'!$F244</f>
        <v>0</v>
      </c>
      <c r="N29" s="95">
        <f>'内訳書2-10'!$F244</f>
        <v>0</v>
      </c>
      <c r="O29" s="95">
        <f>'内訳書2-11'!$F244</f>
        <v>0</v>
      </c>
      <c r="P29" s="95">
        <f>'内訳書2-12'!$F244</f>
        <v>0</v>
      </c>
      <c r="Q29" s="95">
        <f>'内訳書2-13'!$F244</f>
        <v>0</v>
      </c>
      <c r="R29" s="95">
        <f>'内訳書2-14'!$F244</f>
        <v>0</v>
      </c>
      <c r="S29" s="95">
        <f>'内訳書2-15'!$F244</f>
        <v>0</v>
      </c>
      <c r="T29" s="95">
        <f>'内訳書2-16'!$F244</f>
        <v>0</v>
      </c>
      <c r="U29" s="95">
        <f>'内訳書2-17'!$F244</f>
        <v>0</v>
      </c>
      <c r="V29" s="95">
        <f>'内訳書2-18'!$F244</f>
        <v>0</v>
      </c>
      <c r="W29" s="95">
        <f>'内訳書2-19'!$F244</f>
        <v>0</v>
      </c>
      <c r="X29" s="95">
        <f>'内訳書2-20'!$F244</f>
        <v>0</v>
      </c>
      <c r="Y29" s="87">
        <f t="shared" si="6"/>
        <v>300000</v>
      </c>
      <c r="AA29" s="22"/>
      <c r="AB29" s="22"/>
      <c r="AC29" s="22"/>
    </row>
    <row r="30" spans="1:29" ht="18" customHeight="1" x14ac:dyDescent="0.2">
      <c r="A30" s="177"/>
      <c r="B30" s="429"/>
      <c r="C30" s="246"/>
      <c r="D30" s="228" t="s">
        <v>26</v>
      </c>
      <c r="E30" s="95">
        <f>'内訳書2-1'!$F245</f>
        <v>50000</v>
      </c>
      <c r="F30" s="95">
        <f>'内訳書2-2'!$F245</f>
        <v>680000</v>
      </c>
      <c r="G30" s="95">
        <f>'内訳書2-3'!$F245</f>
        <v>0</v>
      </c>
      <c r="H30" s="95">
        <f>'内訳書2-4'!$F245</f>
        <v>0</v>
      </c>
      <c r="I30" s="95">
        <f>'内訳書2-5'!$F245</f>
        <v>0</v>
      </c>
      <c r="J30" s="95">
        <f>'内訳書2-6'!$F245</f>
        <v>0</v>
      </c>
      <c r="K30" s="95">
        <f>'内訳書2-7'!$F245</f>
        <v>0</v>
      </c>
      <c r="L30" s="95">
        <f>'内訳書2-8'!$F245</f>
        <v>0</v>
      </c>
      <c r="M30" s="95">
        <f>'内訳書2-9'!$F245</f>
        <v>0</v>
      </c>
      <c r="N30" s="95">
        <f>'内訳書2-10'!$F245</f>
        <v>0</v>
      </c>
      <c r="O30" s="95">
        <f>'内訳書2-11'!$F245</f>
        <v>0</v>
      </c>
      <c r="P30" s="95">
        <f>'内訳書2-12'!$F245</f>
        <v>0</v>
      </c>
      <c r="Q30" s="95">
        <f>'内訳書2-13'!$F245</f>
        <v>0</v>
      </c>
      <c r="R30" s="95">
        <f>'内訳書2-14'!$F245</f>
        <v>0</v>
      </c>
      <c r="S30" s="95">
        <f>'内訳書2-15'!$F245</f>
        <v>0</v>
      </c>
      <c r="T30" s="95">
        <f>'内訳書2-16'!$F245</f>
        <v>0</v>
      </c>
      <c r="U30" s="95">
        <f>'内訳書2-17'!$F245</f>
        <v>0</v>
      </c>
      <c r="V30" s="95">
        <f>'内訳書2-18'!$F245</f>
        <v>0</v>
      </c>
      <c r="W30" s="95">
        <f>'内訳書2-19'!$F245</f>
        <v>0</v>
      </c>
      <c r="X30" s="95">
        <f>'内訳書2-20'!$F245</f>
        <v>0</v>
      </c>
      <c r="Y30" s="87">
        <f t="shared" si="6"/>
        <v>730000</v>
      </c>
      <c r="AA30" s="22"/>
      <c r="AB30" s="22"/>
      <c r="AC30" s="22"/>
    </row>
    <row r="31" spans="1:29" ht="18" customHeight="1" x14ac:dyDescent="0.2">
      <c r="A31" s="177"/>
      <c r="B31" s="429"/>
      <c r="C31" s="233"/>
      <c r="D31" s="231" t="s">
        <v>179</v>
      </c>
      <c r="E31" s="123">
        <f>'内訳書2-1'!$F246</f>
        <v>2700</v>
      </c>
      <c r="F31" s="123">
        <f>'内訳書2-2'!$F246</f>
        <v>6300</v>
      </c>
      <c r="G31" s="123">
        <f>'内訳書2-3'!$F246</f>
        <v>0</v>
      </c>
      <c r="H31" s="123">
        <f>'内訳書2-4'!$F246</f>
        <v>0</v>
      </c>
      <c r="I31" s="123">
        <f>'内訳書2-5'!$F246</f>
        <v>0</v>
      </c>
      <c r="J31" s="123">
        <f>'内訳書2-6'!$F246</f>
        <v>0</v>
      </c>
      <c r="K31" s="123">
        <f>'内訳書2-7'!$F246</f>
        <v>0</v>
      </c>
      <c r="L31" s="123">
        <f>'内訳書2-8'!$F246</f>
        <v>0</v>
      </c>
      <c r="M31" s="123">
        <f>'内訳書2-9'!$F246</f>
        <v>0</v>
      </c>
      <c r="N31" s="123">
        <f>'内訳書2-10'!$F246</f>
        <v>0</v>
      </c>
      <c r="O31" s="123">
        <f>'内訳書2-11'!$F246</f>
        <v>0</v>
      </c>
      <c r="P31" s="123">
        <f>'内訳書2-12'!$F246</f>
        <v>0</v>
      </c>
      <c r="Q31" s="123">
        <f>'内訳書2-13'!$F246</f>
        <v>0</v>
      </c>
      <c r="R31" s="123">
        <f>'内訳書2-14'!$F246</f>
        <v>0</v>
      </c>
      <c r="S31" s="123">
        <f>'内訳書2-15'!$F246</f>
        <v>0</v>
      </c>
      <c r="T31" s="123">
        <f>'内訳書2-16'!$F246</f>
        <v>0</v>
      </c>
      <c r="U31" s="123">
        <f>'内訳書2-17'!$F246</f>
        <v>0</v>
      </c>
      <c r="V31" s="123">
        <f>'内訳書2-18'!$F246</f>
        <v>0</v>
      </c>
      <c r="W31" s="123">
        <f>'内訳書2-19'!$F246</f>
        <v>0</v>
      </c>
      <c r="X31" s="123">
        <f>'内訳書2-20'!$F246</f>
        <v>0</v>
      </c>
      <c r="Y31" s="124">
        <f t="shared" ref="Y31" si="7">SUM(E31:X31)</f>
        <v>9000</v>
      </c>
      <c r="AA31" s="22"/>
      <c r="AB31" s="22"/>
      <c r="AC31" s="22"/>
    </row>
    <row r="32" spans="1:29" ht="18" hidden="1" customHeight="1" x14ac:dyDescent="0.2">
      <c r="A32" s="177"/>
      <c r="B32" s="429"/>
      <c r="C32" s="234" t="s">
        <v>181</v>
      </c>
      <c r="D32" s="96" t="s">
        <v>20</v>
      </c>
      <c r="E32" s="126">
        <f>'内訳書2-1'!$F247</f>
        <v>0</v>
      </c>
      <c r="F32" s="126">
        <f>'内訳書2-2'!$F247</f>
        <v>0</v>
      </c>
      <c r="G32" s="126">
        <f>'内訳書2-3'!$F247</f>
        <v>0</v>
      </c>
      <c r="H32" s="126">
        <f>'内訳書2-4'!$F247</f>
        <v>0</v>
      </c>
      <c r="I32" s="126">
        <f>'内訳書2-5'!$F247</f>
        <v>0</v>
      </c>
      <c r="J32" s="126">
        <f>'内訳書2-6'!$F247</f>
        <v>0</v>
      </c>
      <c r="K32" s="126">
        <f>'内訳書2-7'!$F247</f>
        <v>0</v>
      </c>
      <c r="L32" s="126">
        <f>'内訳書2-8'!$F247</f>
        <v>0</v>
      </c>
      <c r="M32" s="126">
        <f>'内訳書2-9'!$F247</f>
        <v>0</v>
      </c>
      <c r="N32" s="126">
        <f>'内訳書2-10'!$F247</f>
        <v>0</v>
      </c>
      <c r="O32" s="126">
        <f>'内訳書2-11'!$F247</f>
        <v>0</v>
      </c>
      <c r="P32" s="126">
        <f>'内訳書2-12'!$F247</f>
        <v>0</v>
      </c>
      <c r="Q32" s="126">
        <f>'内訳書2-13'!$F247</f>
        <v>0</v>
      </c>
      <c r="R32" s="126">
        <f>'内訳書2-14'!$F247</f>
        <v>0</v>
      </c>
      <c r="S32" s="126">
        <f>'内訳書2-15'!$F247</f>
        <v>0</v>
      </c>
      <c r="T32" s="126">
        <f>'内訳書2-16'!$F247</f>
        <v>0</v>
      </c>
      <c r="U32" s="126">
        <f>'内訳書2-17'!$F247</f>
        <v>0</v>
      </c>
      <c r="V32" s="126">
        <f>'内訳書2-18'!$F247</f>
        <v>0</v>
      </c>
      <c r="W32" s="126">
        <f>'内訳書2-19'!$F247</f>
        <v>0</v>
      </c>
      <c r="X32" s="126">
        <f>'内訳書2-20'!$F247</f>
        <v>0</v>
      </c>
      <c r="Y32" s="127">
        <f t="shared" si="6"/>
        <v>0</v>
      </c>
      <c r="AA32" s="22"/>
      <c r="AB32" s="22"/>
      <c r="AC32" s="22"/>
    </row>
    <row r="33" spans="1:29" ht="18" customHeight="1" x14ac:dyDescent="0.2">
      <c r="A33" s="177"/>
      <c r="B33" s="429"/>
      <c r="C33" s="162" t="s">
        <v>171</v>
      </c>
      <c r="D33" s="92" t="s">
        <v>75</v>
      </c>
      <c r="E33" s="93">
        <f>'内訳書2-1'!$F248</f>
        <v>1200000</v>
      </c>
      <c r="F33" s="93">
        <f>'内訳書2-2'!$F248</f>
        <v>0</v>
      </c>
      <c r="G33" s="93">
        <f>'内訳書2-3'!$F248</f>
        <v>0</v>
      </c>
      <c r="H33" s="93">
        <f>'内訳書2-4'!$F248</f>
        <v>0</v>
      </c>
      <c r="I33" s="93">
        <f>'内訳書2-5'!$F248</f>
        <v>0</v>
      </c>
      <c r="J33" s="93">
        <f>'内訳書2-6'!$F248</f>
        <v>0</v>
      </c>
      <c r="K33" s="93">
        <f>'内訳書2-7'!$F248</f>
        <v>0</v>
      </c>
      <c r="L33" s="93">
        <f>'内訳書2-8'!$F248</f>
        <v>0</v>
      </c>
      <c r="M33" s="93">
        <f>'内訳書2-9'!$F248</f>
        <v>0</v>
      </c>
      <c r="N33" s="93">
        <f>'内訳書2-10'!$F248</f>
        <v>0</v>
      </c>
      <c r="O33" s="93">
        <f>'内訳書2-11'!$F248</f>
        <v>0</v>
      </c>
      <c r="P33" s="93">
        <f>'内訳書2-12'!$F248</f>
        <v>0</v>
      </c>
      <c r="Q33" s="93">
        <f>'内訳書2-13'!$F248</f>
        <v>0</v>
      </c>
      <c r="R33" s="93">
        <f>'内訳書2-14'!$F248</f>
        <v>0</v>
      </c>
      <c r="S33" s="93">
        <f>'内訳書2-15'!$F248</f>
        <v>0</v>
      </c>
      <c r="T33" s="93">
        <f>'内訳書2-16'!$F248</f>
        <v>0</v>
      </c>
      <c r="U33" s="93">
        <f>'内訳書2-17'!$F248</f>
        <v>0</v>
      </c>
      <c r="V33" s="93">
        <f>'内訳書2-18'!$F248</f>
        <v>0</v>
      </c>
      <c r="W33" s="93">
        <f>'内訳書2-19'!$F248</f>
        <v>0</v>
      </c>
      <c r="X33" s="93">
        <f>'内訳書2-20'!$F248</f>
        <v>0</v>
      </c>
      <c r="Y33" s="94">
        <f t="shared" si="6"/>
        <v>1200000</v>
      </c>
      <c r="AA33" s="22"/>
      <c r="AB33" s="22"/>
      <c r="AC33" s="22"/>
    </row>
    <row r="34" spans="1:29" ht="18" customHeight="1" x14ac:dyDescent="0.2">
      <c r="A34" s="177"/>
      <c r="B34" s="429"/>
      <c r="C34" s="438" t="s">
        <v>71</v>
      </c>
      <c r="D34" s="438"/>
      <c r="E34" s="98">
        <f>SUM(E23:E33)</f>
        <v>1750000</v>
      </c>
      <c r="F34" s="98">
        <f t="shared" ref="F34:Y34" si="8">SUM(F23:F33)</f>
        <v>2000000</v>
      </c>
      <c r="G34" s="98">
        <f t="shared" si="8"/>
        <v>0</v>
      </c>
      <c r="H34" s="98">
        <f t="shared" si="8"/>
        <v>0</v>
      </c>
      <c r="I34" s="98">
        <f t="shared" si="8"/>
        <v>0</v>
      </c>
      <c r="J34" s="98">
        <f t="shared" si="8"/>
        <v>0</v>
      </c>
      <c r="K34" s="98">
        <f t="shared" si="8"/>
        <v>0</v>
      </c>
      <c r="L34" s="98">
        <f t="shared" si="8"/>
        <v>0</v>
      </c>
      <c r="M34" s="98">
        <f t="shared" si="8"/>
        <v>0</v>
      </c>
      <c r="N34" s="98">
        <f t="shared" si="8"/>
        <v>0</v>
      </c>
      <c r="O34" s="98">
        <f t="shared" si="8"/>
        <v>0</v>
      </c>
      <c r="P34" s="98">
        <f t="shared" si="8"/>
        <v>0</v>
      </c>
      <c r="Q34" s="98">
        <f t="shared" si="8"/>
        <v>0</v>
      </c>
      <c r="R34" s="98">
        <f t="shared" si="8"/>
        <v>0</v>
      </c>
      <c r="S34" s="98">
        <f t="shared" si="8"/>
        <v>0</v>
      </c>
      <c r="T34" s="98">
        <f t="shared" si="8"/>
        <v>0</v>
      </c>
      <c r="U34" s="98">
        <f t="shared" si="8"/>
        <v>0</v>
      </c>
      <c r="V34" s="98">
        <f t="shared" si="8"/>
        <v>0</v>
      </c>
      <c r="W34" s="98">
        <f t="shared" si="8"/>
        <v>0</v>
      </c>
      <c r="X34" s="98">
        <f t="shared" si="8"/>
        <v>0</v>
      </c>
      <c r="Y34" s="98">
        <f t="shared" si="8"/>
        <v>3750000</v>
      </c>
      <c r="AA34" s="22"/>
      <c r="AB34" s="22"/>
      <c r="AC34" s="22"/>
    </row>
    <row r="35" spans="1:29" ht="18" customHeight="1" thickBot="1" x14ac:dyDescent="0.25">
      <c r="A35" s="177"/>
      <c r="B35" s="429"/>
      <c r="C35" s="450" t="s">
        <v>174</v>
      </c>
      <c r="D35" s="450"/>
      <c r="E35" s="197"/>
      <c r="F35" s="197"/>
      <c r="G35" s="197"/>
      <c r="H35" s="197"/>
      <c r="I35" s="197"/>
      <c r="J35" s="197"/>
      <c r="K35" s="197"/>
      <c r="L35" s="197"/>
      <c r="M35" s="197"/>
      <c r="N35" s="197"/>
      <c r="O35" s="197"/>
      <c r="P35" s="197"/>
      <c r="Q35" s="197"/>
      <c r="R35" s="197"/>
      <c r="S35" s="197"/>
      <c r="T35" s="197"/>
      <c r="U35" s="197"/>
      <c r="V35" s="197"/>
      <c r="W35" s="197"/>
      <c r="X35" s="197"/>
      <c r="Y35" s="198">
        <f t="shared" si="6"/>
        <v>0</v>
      </c>
      <c r="AA35" s="22"/>
      <c r="AB35" s="22"/>
      <c r="AC35" s="22"/>
    </row>
    <row r="36" spans="1:29" ht="18" customHeight="1" thickBot="1" x14ac:dyDescent="0.25">
      <c r="A36" s="177"/>
      <c r="B36" s="430"/>
      <c r="C36" s="424" t="s">
        <v>72</v>
      </c>
      <c r="D36" s="425"/>
      <c r="E36" s="200">
        <f>E34-E35</f>
        <v>1750000</v>
      </c>
      <c r="F36" s="200">
        <f t="shared" ref="F36:Y36" si="9">F34-F35</f>
        <v>2000000</v>
      </c>
      <c r="G36" s="200">
        <f t="shared" si="9"/>
        <v>0</v>
      </c>
      <c r="H36" s="200">
        <f t="shared" si="9"/>
        <v>0</v>
      </c>
      <c r="I36" s="200">
        <f t="shared" si="9"/>
        <v>0</v>
      </c>
      <c r="J36" s="200">
        <f t="shared" si="9"/>
        <v>0</v>
      </c>
      <c r="K36" s="200">
        <f t="shared" si="9"/>
        <v>0</v>
      </c>
      <c r="L36" s="200">
        <f t="shared" si="9"/>
        <v>0</v>
      </c>
      <c r="M36" s="200">
        <f t="shared" si="9"/>
        <v>0</v>
      </c>
      <c r="N36" s="200">
        <f t="shared" si="9"/>
        <v>0</v>
      </c>
      <c r="O36" s="200">
        <f t="shared" si="9"/>
        <v>0</v>
      </c>
      <c r="P36" s="200">
        <f t="shared" si="9"/>
        <v>0</v>
      </c>
      <c r="Q36" s="200">
        <f t="shared" si="9"/>
        <v>0</v>
      </c>
      <c r="R36" s="200">
        <f t="shared" si="9"/>
        <v>0</v>
      </c>
      <c r="S36" s="200">
        <f t="shared" si="9"/>
        <v>0</v>
      </c>
      <c r="T36" s="200">
        <f t="shared" si="9"/>
        <v>0</v>
      </c>
      <c r="U36" s="200">
        <f t="shared" si="9"/>
        <v>0</v>
      </c>
      <c r="V36" s="200">
        <f t="shared" si="9"/>
        <v>0</v>
      </c>
      <c r="W36" s="200">
        <f t="shared" si="9"/>
        <v>0</v>
      </c>
      <c r="X36" s="200">
        <f t="shared" si="9"/>
        <v>0</v>
      </c>
      <c r="Y36" s="201">
        <f t="shared" si="9"/>
        <v>3750000</v>
      </c>
      <c r="AA36" s="22"/>
      <c r="AB36" s="22"/>
      <c r="AC36" s="22"/>
    </row>
    <row r="37" spans="1:29" ht="18" customHeight="1" x14ac:dyDescent="0.2">
      <c r="A37" s="177"/>
      <c r="B37" s="448" t="s">
        <v>73</v>
      </c>
      <c r="C37" s="242" t="s">
        <v>178</v>
      </c>
      <c r="D37" s="92" t="s">
        <v>184</v>
      </c>
      <c r="E37" s="93">
        <f>'内訳書2-1'!$F252</f>
        <v>0</v>
      </c>
      <c r="F37" s="93">
        <f>'内訳書2-2'!$F252</f>
        <v>0</v>
      </c>
      <c r="G37" s="93">
        <f>'内訳書2-3'!$F252</f>
        <v>0</v>
      </c>
      <c r="H37" s="93">
        <f>'内訳書2-4'!$F252</f>
        <v>0</v>
      </c>
      <c r="I37" s="93">
        <f>'内訳書2-5'!$F252</f>
        <v>0</v>
      </c>
      <c r="J37" s="93">
        <f>'内訳書2-6'!$F252</f>
        <v>0</v>
      </c>
      <c r="K37" s="93">
        <f>'内訳書2-7'!$F252</f>
        <v>0</v>
      </c>
      <c r="L37" s="93">
        <f>'内訳書2-8'!$F252</f>
        <v>0</v>
      </c>
      <c r="M37" s="93">
        <f>'内訳書2-9'!$F252</f>
        <v>0</v>
      </c>
      <c r="N37" s="93">
        <f>'内訳書2-10'!$F252</f>
        <v>0</v>
      </c>
      <c r="O37" s="93">
        <f>'内訳書2-11'!$F252</f>
        <v>0</v>
      </c>
      <c r="P37" s="93">
        <f>'内訳書2-12'!$F252</f>
        <v>0</v>
      </c>
      <c r="Q37" s="93">
        <f>'内訳書2-13'!$F252</f>
        <v>0</v>
      </c>
      <c r="R37" s="93">
        <f>'内訳書2-14'!$F252</f>
        <v>0</v>
      </c>
      <c r="S37" s="93">
        <f>'内訳書2-15'!$F252</f>
        <v>0</v>
      </c>
      <c r="T37" s="93">
        <f>'内訳書2-16'!$F252</f>
        <v>0</v>
      </c>
      <c r="U37" s="93">
        <f>'内訳書2-17'!$F252</f>
        <v>0</v>
      </c>
      <c r="V37" s="93">
        <f>'内訳書2-18'!$F252</f>
        <v>0</v>
      </c>
      <c r="W37" s="93">
        <f>'内訳書2-19'!$F252</f>
        <v>0</v>
      </c>
      <c r="X37" s="93">
        <f>'内訳書2-20'!$F252</f>
        <v>0</v>
      </c>
      <c r="Y37" s="94">
        <f t="shared" si="6"/>
        <v>0</v>
      </c>
      <c r="AA37" s="22"/>
      <c r="AB37" s="22"/>
      <c r="AC37" s="22"/>
    </row>
    <row r="38" spans="1:29" ht="18" customHeight="1" x14ac:dyDescent="0.2">
      <c r="A38" s="177"/>
      <c r="B38" s="449"/>
      <c r="C38" s="246"/>
      <c r="D38" s="228" t="s">
        <v>9</v>
      </c>
      <c r="E38" s="95">
        <f>'内訳書2-1'!$F253</f>
        <v>0</v>
      </c>
      <c r="F38" s="95">
        <f>'内訳書2-2'!$F253</f>
        <v>0</v>
      </c>
      <c r="G38" s="95">
        <f>'内訳書2-3'!$F253</f>
        <v>0</v>
      </c>
      <c r="H38" s="95">
        <f>'内訳書2-4'!$F253</f>
        <v>0</v>
      </c>
      <c r="I38" s="95">
        <f>'内訳書2-5'!$F253</f>
        <v>0</v>
      </c>
      <c r="J38" s="95">
        <f>'内訳書2-6'!$F253</f>
        <v>0</v>
      </c>
      <c r="K38" s="95">
        <f>'内訳書2-7'!$F253</f>
        <v>0</v>
      </c>
      <c r="L38" s="95">
        <f>'内訳書2-8'!$F253</f>
        <v>0</v>
      </c>
      <c r="M38" s="95">
        <f>'内訳書2-9'!$F253</f>
        <v>0</v>
      </c>
      <c r="N38" s="95">
        <f>'内訳書2-10'!$F253</f>
        <v>0</v>
      </c>
      <c r="O38" s="95">
        <f>'内訳書2-11'!$F253</f>
        <v>0</v>
      </c>
      <c r="P38" s="95">
        <f>'内訳書2-12'!$F253</f>
        <v>0</v>
      </c>
      <c r="Q38" s="95">
        <f>'内訳書2-13'!$F253</f>
        <v>0</v>
      </c>
      <c r="R38" s="95">
        <f>'内訳書2-14'!$F253</f>
        <v>0</v>
      </c>
      <c r="S38" s="95">
        <f>'内訳書2-15'!$F253</f>
        <v>0</v>
      </c>
      <c r="T38" s="95">
        <f>'内訳書2-16'!$F253</f>
        <v>0</v>
      </c>
      <c r="U38" s="95">
        <f>'内訳書2-17'!$F253</f>
        <v>0</v>
      </c>
      <c r="V38" s="95">
        <f>'内訳書2-18'!$F253</f>
        <v>0</v>
      </c>
      <c r="W38" s="95">
        <f>'内訳書2-19'!$F253</f>
        <v>0</v>
      </c>
      <c r="X38" s="95">
        <f>'内訳書2-20'!$F253</f>
        <v>0</v>
      </c>
      <c r="Y38" s="87">
        <f t="shared" si="6"/>
        <v>0</v>
      </c>
      <c r="AA38" s="22"/>
      <c r="AB38" s="22"/>
      <c r="AC38" s="22"/>
    </row>
    <row r="39" spans="1:29" ht="18" customHeight="1" x14ac:dyDescent="0.2">
      <c r="A39" s="177"/>
      <c r="B39" s="449"/>
      <c r="C39" s="247"/>
      <c r="D39" s="96" t="s">
        <v>27</v>
      </c>
      <c r="E39" s="97">
        <f>'内訳書2-1'!$F254</f>
        <v>0</v>
      </c>
      <c r="F39" s="97">
        <f>'内訳書2-2'!$F254</f>
        <v>0</v>
      </c>
      <c r="G39" s="97">
        <f>'内訳書2-3'!$F254</f>
        <v>0</v>
      </c>
      <c r="H39" s="97">
        <f>'内訳書2-4'!$F254</f>
        <v>0</v>
      </c>
      <c r="I39" s="97">
        <f>'内訳書2-5'!$F254</f>
        <v>0</v>
      </c>
      <c r="J39" s="97">
        <f>'内訳書2-6'!$F254</f>
        <v>0</v>
      </c>
      <c r="K39" s="97">
        <f>'内訳書2-7'!$F254</f>
        <v>0</v>
      </c>
      <c r="L39" s="97">
        <f>'内訳書2-8'!$F254</f>
        <v>0</v>
      </c>
      <c r="M39" s="97">
        <f>'内訳書2-9'!$F254</f>
        <v>0</v>
      </c>
      <c r="N39" s="97">
        <f>'内訳書2-10'!$F254</f>
        <v>0</v>
      </c>
      <c r="O39" s="97">
        <f>'内訳書2-11'!$F254</f>
        <v>0</v>
      </c>
      <c r="P39" s="97">
        <f>'内訳書2-12'!$F254</f>
        <v>0</v>
      </c>
      <c r="Q39" s="97">
        <f>'内訳書2-13'!$F254</f>
        <v>0</v>
      </c>
      <c r="R39" s="97">
        <f>'内訳書2-14'!$F254</f>
        <v>0</v>
      </c>
      <c r="S39" s="97">
        <f>'内訳書2-15'!$F254</f>
        <v>0</v>
      </c>
      <c r="T39" s="97">
        <f>'内訳書2-16'!$F254</f>
        <v>0</v>
      </c>
      <c r="U39" s="97">
        <f>'内訳書2-17'!$F254</f>
        <v>0</v>
      </c>
      <c r="V39" s="97">
        <f>'内訳書2-18'!$F254</f>
        <v>0</v>
      </c>
      <c r="W39" s="97">
        <f>'内訳書2-19'!$F254</f>
        <v>0</v>
      </c>
      <c r="X39" s="97">
        <f>'内訳書2-20'!$F254</f>
        <v>0</v>
      </c>
      <c r="Y39" s="88">
        <f t="shared" si="6"/>
        <v>0</v>
      </c>
      <c r="AA39" s="22"/>
      <c r="AB39" s="22"/>
      <c r="AC39" s="22"/>
    </row>
    <row r="40" spans="1:29" ht="18" customHeight="1" x14ac:dyDescent="0.2">
      <c r="A40" s="177"/>
      <c r="B40" s="449"/>
      <c r="C40" s="249" t="s">
        <v>177</v>
      </c>
      <c r="D40" s="229" t="s">
        <v>177</v>
      </c>
      <c r="E40" s="98">
        <f>'内訳書2-1'!$F255</f>
        <v>0</v>
      </c>
      <c r="F40" s="98">
        <f>'内訳書2-2'!$F255</f>
        <v>0</v>
      </c>
      <c r="G40" s="98">
        <f>'内訳書2-3'!$F255</f>
        <v>0</v>
      </c>
      <c r="H40" s="98">
        <f>'内訳書2-4'!$F255</f>
        <v>0</v>
      </c>
      <c r="I40" s="98">
        <f>'内訳書2-5'!$F255</f>
        <v>0</v>
      </c>
      <c r="J40" s="98">
        <f>'内訳書2-6'!$F255</f>
        <v>0</v>
      </c>
      <c r="K40" s="98">
        <f>'内訳書2-7'!$F255</f>
        <v>0</v>
      </c>
      <c r="L40" s="98">
        <f>'内訳書2-8'!$F255</f>
        <v>0</v>
      </c>
      <c r="M40" s="98">
        <f>'内訳書2-9'!$F255</f>
        <v>0</v>
      </c>
      <c r="N40" s="98">
        <f>'内訳書2-10'!$F255</f>
        <v>0</v>
      </c>
      <c r="O40" s="98">
        <f>'内訳書2-11'!$F255</f>
        <v>0</v>
      </c>
      <c r="P40" s="98">
        <f>'内訳書2-12'!$F255</f>
        <v>0</v>
      </c>
      <c r="Q40" s="98">
        <f>'内訳書2-13'!$F255</f>
        <v>0</v>
      </c>
      <c r="R40" s="98">
        <f>'内訳書2-14'!$F255</f>
        <v>0</v>
      </c>
      <c r="S40" s="98">
        <f>'内訳書2-15'!$F255</f>
        <v>0</v>
      </c>
      <c r="T40" s="98">
        <f>'内訳書2-16'!$F255</f>
        <v>0</v>
      </c>
      <c r="U40" s="98">
        <f>'内訳書2-17'!$F255</f>
        <v>0</v>
      </c>
      <c r="V40" s="98">
        <f>'内訳書2-18'!$F255</f>
        <v>0</v>
      </c>
      <c r="W40" s="98">
        <f>'内訳書2-19'!$F255</f>
        <v>0</v>
      </c>
      <c r="X40" s="98">
        <f>'内訳書2-20'!$F255</f>
        <v>0</v>
      </c>
      <c r="Y40" s="85">
        <f t="shared" si="6"/>
        <v>0</v>
      </c>
      <c r="AA40" s="22"/>
      <c r="AB40" s="22"/>
      <c r="AC40" s="22"/>
    </row>
    <row r="41" spans="1:29" ht="18" customHeight="1" x14ac:dyDescent="0.2">
      <c r="A41" s="177"/>
      <c r="B41" s="449"/>
      <c r="C41" s="250" t="s">
        <v>180</v>
      </c>
      <c r="D41" s="230" t="s">
        <v>2</v>
      </c>
      <c r="E41" s="199">
        <f>'内訳書2-1'!$F256</f>
        <v>0</v>
      </c>
      <c r="F41" s="199">
        <f>'内訳書2-2'!$F256</f>
        <v>0</v>
      </c>
      <c r="G41" s="199">
        <f>'内訳書2-3'!$F256</f>
        <v>0</v>
      </c>
      <c r="H41" s="199">
        <f>'内訳書2-4'!$F256</f>
        <v>0</v>
      </c>
      <c r="I41" s="199">
        <f>'内訳書2-5'!$F256</f>
        <v>0</v>
      </c>
      <c r="J41" s="199">
        <f>'内訳書2-6'!$F256</f>
        <v>0</v>
      </c>
      <c r="K41" s="199">
        <f>'内訳書2-7'!$F256</f>
        <v>0</v>
      </c>
      <c r="L41" s="199">
        <f>'内訳書2-8'!$F256</f>
        <v>0</v>
      </c>
      <c r="M41" s="199">
        <f>'内訳書2-9'!$F256</f>
        <v>0</v>
      </c>
      <c r="N41" s="199">
        <f>'内訳書2-10'!$F256</f>
        <v>0</v>
      </c>
      <c r="O41" s="199">
        <f>'内訳書2-11'!$F256</f>
        <v>0</v>
      </c>
      <c r="P41" s="199">
        <f>'内訳書2-12'!$F256</f>
        <v>0</v>
      </c>
      <c r="Q41" s="199">
        <f>'内訳書2-13'!$F256</f>
        <v>0</v>
      </c>
      <c r="R41" s="199">
        <f>'内訳書2-14'!$F256</f>
        <v>0</v>
      </c>
      <c r="S41" s="199">
        <f>'内訳書2-15'!$F256</f>
        <v>0</v>
      </c>
      <c r="T41" s="199">
        <f>'内訳書2-16'!$F256</f>
        <v>0</v>
      </c>
      <c r="U41" s="199">
        <f>'内訳書2-17'!$F256</f>
        <v>0</v>
      </c>
      <c r="V41" s="199">
        <f>'内訳書2-18'!$F256</f>
        <v>0</v>
      </c>
      <c r="W41" s="199">
        <f>'内訳書2-19'!$F256</f>
        <v>0</v>
      </c>
      <c r="X41" s="199">
        <f>'内訳書2-20'!$F256</f>
        <v>0</v>
      </c>
      <c r="Y41" s="86">
        <f t="shared" si="6"/>
        <v>0</v>
      </c>
      <c r="AA41" s="22"/>
      <c r="AB41" s="22"/>
      <c r="AC41" s="22"/>
    </row>
    <row r="42" spans="1:29" ht="18" customHeight="1" x14ac:dyDescent="0.2">
      <c r="A42" s="177"/>
      <c r="B42" s="449"/>
      <c r="C42" s="247"/>
      <c r="D42" s="96" t="s">
        <v>28</v>
      </c>
      <c r="E42" s="97">
        <f>'内訳書2-1'!$F257</f>
        <v>0</v>
      </c>
      <c r="F42" s="97">
        <f>'内訳書2-2'!$F257</f>
        <v>0</v>
      </c>
      <c r="G42" s="97">
        <f>'内訳書2-3'!$F257</f>
        <v>0</v>
      </c>
      <c r="H42" s="97">
        <f>'内訳書2-4'!$F257</f>
        <v>0</v>
      </c>
      <c r="I42" s="97">
        <f>'内訳書2-5'!$F257</f>
        <v>0</v>
      </c>
      <c r="J42" s="97">
        <f>'内訳書2-6'!$F257</f>
        <v>0</v>
      </c>
      <c r="K42" s="97">
        <f>'内訳書2-7'!$F257</f>
        <v>0</v>
      </c>
      <c r="L42" s="97">
        <f>'内訳書2-8'!$F257</f>
        <v>0</v>
      </c>
      <c r="M42" s="97">
        <f>'内訳書2-9'!$F257</f>
        <v>0</v>
      </c>
      <c r="N42" s="97">
        <f>'内訳書2-10'!$F257</f>
        <v>0</v>
      </c>
      <c r="O42" s="97">
        <f>'内訳書2-11'!$F257</f>
        <v>0</v>
      </c>
      <c r="P42" s="97">
        <f>'内訳書2-12'!$F257</f>
        <v>0</v>
      </c>
      <c r="Q42" s="97">
        <f>'内訳書2-13'!$F257</f>
        <v>0</v>
      </c>
      <c r="R42" s="97">
        <f>'内訳書2-14'!$F257</f>
        <v>0</v>
      </c>
      <c r="S42" s="97">
        <f>'内訳書2-15'!$F257</f>
        <v>0</v>
      </c>
      <c r="T42" s="97">
        <f>'内訳書2-16'!$F257</f>
        <v>0</v>
      </c>
      <c r="U42" s="97">
        <f>'内訳書2-17'!$F257</f>
        <v>0</v>
      </c>
      <c r="V42" s="97">
        <f>'内訳書2-18'!$F257</f>
        <v>0</v>
      </c>
      <c r="W42" s="97">
        <f>'内訳書2-19'!$F257</f>
        <v>0</v>
      </c>
      <c r="X42" s="97">
        <f>'内訳書2-20'!$F257</f>
        <v>0</v>
      </c>
      <c r="Y42" s="88">
        <f t="shared" si="6"/>
        <v>0</v>
      </c>
      <c r="AA42" s="22"/>
      <c r="AB42" s="22"/>
      <c r="AC42" s="22"/>
    </row>
    <row r="43" spans="1:29" ht="18" customHeight="1" x14ac:dyDescent="0.2">
      <c r="A43" s="177"/>
      <c r="B43" s="449"/>
      <c r="C43" s="251" t="s">
        <v>181</v>
      </c>
      <c r="D43" s="228" t="s">
        <v>182</v>
      </c>
      <c r="E43" s="95">
        <f>'内訳書2-1'!$F258</f>
        <v>0</v>
      </c>
      <c r="F43" s="95">
        <f>'内訳書2-2'!$F258</f>
        <v>0</v>
      </c>
      <c r="G43" s="95">
        <f>'内訳書2-3'!$F258</f>
        <v>0</v>
      </c>
      <c r="H43" s="95">
        <f>'内訳書2-4'!$F258</f>
        <v>0</v>
      </c>
      <c r="I43" s="95">
        <f>'内訳書2-5'!$F258</f>
        <v>0</v>
      </c>
      <c r="J43" s="95">
        <f>'内訳書2-6'!$F258</f>
        <v>0</v>
      </c>
      <c r="K43" s="95">
        <f>'内訳書2-7'!$F258</f>
        <v>0</v>
      </c>
      <c r="L43" s="95">
        <f>'内訳書2-8'!$F258</f>
        <v>0</v>
      </c>
      <c r="M43" s="95">
        <f>'内訳書2-9'!$F258</f>
        <v>0</v>
      </c>
      <c r="N43" s="95">
        <f>'内訳書2-10'!$F258</f>
        <v>0</v>
      </c>
      <c r="O43" s="95">
        <f>'内訳書2-11'!$F258</f>
        <v>0</v>
      </c>
      <c r="P43" s="95">
        <f>'内訳書2-12'!$F258</f>
        <v>0</v>
      </c>
      <c r="Q43" s="95">
        <f>'内訳書2-13'!$F258</f>
        <v>0</v>
      </c>
      <c r="R43" s="95">
        <f>'内訳書2-14'!$F258</f>
        <v>0</v>
      </c>
      <c r="S43" s="95">
        <f>'内訳書2-15'!$F258</f>
        <v>0</v>
      </c>
      <c r="T43" s="95">
        <f>'内訳書2-16'!$F258</f>
        <v>0</v>
      </c>
      <c r="U43" s="95">
        <f>'内訳書2-17'!$F258</f>
        <v>0</v>
      </c>
      <c r="V43" s="95">
        <f>'内訳書2-18'!$F258</f>
        <v>0</v>
      </c>
      <c r="W43" s="95">
        <f>'内訳書2-19'!$F258</f>
        <v>0</v>
      </c>
      <c r="X43" s="95">
        <f>'内訳書2-20'!$F258</f>
        <v>0</v>
      </c>
      <c r="Y43" s="87">
        <f t="shared" si="6"/>
        <v>0</v>
      </c>
      <c r="AA43" s="22"/>
      <c r="AB43" s="22"/>
      <c r="AC43" s="22"/>
    </row>
    <row r="44" spans="1:29" ht="18" customHeight="1" x14ac:dyDescent="0.2">
      <c r="A44" s="177"/>
      <c r="B44" s="449"/>
      <c r="C44" s="246"/>
      <c r="D44" s="228" t="s">
        <v>26</v>
      </c>
      <c r="E44" s="95">
        <f>'内訳書2-1'!$F259</f>
        <v>0</v>
      </c>
      <c r="F44" s="95">
        <f>'内訳書2-2'!$F259</f>
        <v>0</v>
      </c>
      <c r="G44" s="95">
        <f>'内訳書2-3'!$F259</f>
        <v>0</v>
      </c>
      <c r="H44" s="95">
        <f>'内訳書2-4'!$F259</f>
        <v>0</v>
      </c>
      <c r="I44" s="95">
        <f>'内訳書2-5'!$F259</f>
        <v>0</v>
      </c>
      <c r="J44" s="95">
        <f>'内訳書2-6'!$F259</f>
        <v>0</v>
      </c>
      <c r="K44" s="95">
        <f>'内訳書2-7'!$F259</f>
        <v>0</v>
      </c>
      <c r="L44" s="95">
        <f>'内訳書2-8'!$F259</f>
        <v>0</v>
      </c>
      <c r="M44" s="95">
        <f>'内訳書2-9'!$F259</f>
        <v>0</v>
      </c>
      <c r="N44" s="95">
        <f>'内訳書2-10'!$F259</f>
        <v>0</v>
      </c>
      <c r="O44" s="95">
        <f>'内訳書2-11'!$F259</f>
        <v>0</v>
      </c>
      <c r="P44" s="95">
        <f>'内訳書2-12'!$F259</f>
        <v>0</v>
      </c>
      <c r="Q44" s="95">
        <f>'内訳書2-13'!$F259</f>
        <v>0</v>
      </c>
      <c r="R44" s="95">
        <f>'内訳書2-14'!$F259</f>
        <v>0</v>
      </c>
      <c r="S44" s="95">
        <f>'内訳書2-15'!$F259</f>
        <v>0</v>
      </c>
      <c r="T44" s="95">
        <f>'内訳書2-16'!$F259</f>
        <v>0</v>
      </c>
      <c r="U44" s="95">
        <f>'内訳書2-17'!$F259</f>
        <v>0</v>
      </c>
      <c r="V44" s="95">
        <f>'内訳書2-18'!$F259</f>
        <v>0</v>
      </c>
      <c r="W44" s="95">
        <f>'内訳書2-19'!$F259</f>
        <v>0</v>
      </c>
      <c r="X44" s="95">
        <f>'内訳書2-20'!$F259</f>
        <v>0</v>
      </c>
      <c r="Y44" s="87">
        <f t="shared" si="6"/>
        <v>0</v>
      </c>
      <c r="AA44" s="22"/>
      <c r="AB44" s="22"/>
      <c r="AC44" s="22"/>
    </row>
    <row r="45" spans="1:29" ht="18" customHeight="1" x14ac:dyDescent="0.2">
      <c r="A45" s="177"/>
      <c r="B45" s="449"/>
      <c r="C45" s="232"/>
      <c r="D45" s="228" t="s">
        <v>179</v>
      </c>
      <c r="E45" s="95">
        <f>'内訳書2-1'!$F260</f>
        <v>0</v>
      </c>
      <c r="F45" s="95">
        <f>'内訳書2-2'!$F260</f>
        <v>0</v>
      </c>
      <c r="G45" s="95">
        <f>'内訳書2-3'!$F260</f>
        <v>0</v>
      </c>
      <c r="H45" s="95">
        <f>'内訳書2-4'!$F260</f>
        <v>0</v>
      </c>
      <c r="I45" s="95">
        <f>'内訳書2-5'!$F260</f>
        <v>0</v>
      </c>
      <c r="J45" s="95">
        <f>'内訳書2-6'!$F260</f>
        <v>0</v>
      </c>
      <c r="K45" s="95">
        <f>'内訳書2-7'!$F260</f>
        <v>0</v>
      </c>
      <c r="L45" s="95">
        <f>'内訳書2-8'!$F260</f>
        <v>0</v>
      </c>
      <c r="M45" s="95">
        <f>'内訳書2-9'!$F260</f>
        <v>0</v>
      </c>
      <c r="N45" s="95">
        <f>'内訳書2-10'!$F260</f>
        <v>0</v>
      </c>
      <c r="O45" s="95">
        <f>'内訳書2-11'!$F260</f>
        <v>0</v>
      </c>
      <c r="P45" s="95">
        <f>'内訳書2-12'!$F260</f>
        <v>0</v>
      </c>
      <c r="Q45" s="95">
        <f>'内訳書2-13'!$F260</f>
        <v>0</v>
      </c>
      <c r="R45" s="95">
        <f>'内訳書2-14'!$F260</f>
        <v>0</v>
      </c>
      <c r="S45" s="95">
        <f>'内訳書2-15'!$F260</f>
        <v>0</v>
      </c>
      <c r="T45" s="95">
        <f>'内訳書2-16'!$F260</f>
        <v>0</v>
      </c>
      <c r="U45" s="95">
        <f>'内訳書2-17'!$F260</f>
        <v>0</v>
      </c>
      <c r="V45" s="95">
        <f>'内訳書2-18'!$F260</f>
        <v>0</v>
      </c>
      <c r="W45" s="95">
        <f>'内訳書2-19'!$F260</f>
        <v>0</v>
      </c>
      <c r="X45" s="95">
        <f>'内訳書2-20'!$F260</f>
        <v>0</v>
      </c>
      <c r="Y45" s="87">
        <f t="shared" si="6"/>
        <v>0</v>
      </c>
      <c r="AA45" s="22"/>
      <c r="AB45" s="22"/>
      <c r="AC45" s="22"/>
    </row>
    <row r="46" spans="1:29" ht="18" customHeight="1" x14ac:dyDescent="0.2">
      <c r="A46" s="177"/>
      <c r="B46" s="449"/>
      <c r="C46" s="233"/>
      <c r="D46" s="96" t="s">
        <v>52</v>
      </c>
      <c r="E46" s="97">
        <f>'内訳書2-1'!$F261</f>
        <v>15000</v>
      </c>
      <c r="F46" s="97">
        <f>'内訳書2-2'!$F261</f>
        <v>0</v>
      </c>
      <c r="G46" s="97">
        <f>'内訳書2-3'!$F261</f>
        <v>0</v>
      </c>
      <c r="H46" s="97">
        <f>'内訳書2-4'!$F261</f>
        <v>0</v>
      </c>
      <c r="I46" s="97">
        <f>'内訳書2-5'!$F261</f>
        <v>0</v>
      </c>
      <c r="J46" s="97">
        <f>'内訳書2-6'!$F261</f>
        <v>0</v>
      </c>
      <c r="K46" s="97">
        <f>'内訳書2-7'!$F261</f>
        <v>0</v>
      </c>
      <c r="L46" s="97">
        <f>'内訳書2-8'!$F261</f>
        <v>0</v>
      </c>
      <c r="M46" s="97">
        <f>'内訳書2-9'!$F261</f>
        <v>0</v>
      </c>
      <c r="N46" s="97">
        <f>'内訳書2-10'!$F261</f>
        <v>0</v>
      </c>
      <c r="O46" s="97">
        <f>'内訳書2-11'!$F261</f>
        <v>0</v>
      </c>
      <c r="P46" s="97">
        <f>'内訳書2-12'!$F261</f>
        <v>0</v>
      </c>
      <c r="Q46" s="97">
        <f>'内訳書2-13'!$F261</f>
        <v>0</v>
      </c>
      <c r="R46" s="97">
        <f>'内訳書2-14'!$F261</f>
        <v>0</v>
      </c>
      <c r="S46" s="97">
        <f>'内訳書2-15'!$F261</f>
        <v>0</v>
      </c>
      <c r="T46" s="97">
        <f>'内訳書2-16'!$F261</f>
        <v>0</v>
      </c>
      <c r="U46" s="97">
        <f>'内訳書2-17'!$F261</f>
        <v>0</v>
      </c>
      <c r="V46" s="97">
        <f>'内訳書2-18'!$F261</f>
        <v>0</v>
      </c>
      <c r="W46" s="97">
        <f>'内訳書2-19'!$F261</f>
        <v>0</v>
      </c>
      <c r="X46" s="97">
        <f>'内訳書2-20'!$F261</f>
        <v>0</v>
      </c>
      <c r="Y46" s="88">
        <f t="shared" si="6"/>
        <v>15000</v>
      </c>
      <c r="AA46" s="22"/>
      <c r="AB46" s="22"/>
      <c r="AC46" s="22"/>
    </row>
    <row r="47" spans="1:29" ht="18" customHeight="1" x14ac:dyDescent="0.2">
      <c r="A47" s="177"/>
      <c r="B47" s="449"/>
      <c r="C47" s="162" t="s">
        <v>138</v>
      </c>
      <c r="D47" s="92" t="s">
        <v>70</v>
      </c>
      <c r="E47" s="93">
        <f>'内訳書2-1'!$F262</f>
        <v>0</v>
      </c>
      <c r="F47" s="93">
        <f>'内訳書2-2'!$F262</f>
        <v>0</v>
      </c>
      <c r="G47" s="93">
        <f>'内訳書2-3'!$F262</f>
        <v>0</v>
      </c>
      <c r="H47" s="93">
        <f>'内訳書2-4'!$F262</f>
        <v>0</v>
      </c>
      <c r="I47" s="93">
        <f>'内訳書2-5'!$F262</f>
        <v>0</v>
      </c>
      <c r="J47" s="93">
        <f>'内訳書2-6'!$F262</f>
        <v>0</v>
      </c>
      <c r="K47" s="93">
        <f>'内訳書2-7'!$F262</f>
        <v>0</v>
      </c>
      <c r="L47" s="93">
        <f>'内訳書2-8'!$F262</f>
        <v>0</v>
      </c>
      <c r="M47" s="93">
        <f>'内訳書2-9'!$F262</f>
        <v>0</v>
      </c>
      <c r="N47" s="93">
        <f>'内訳書2-10'!$F262</f>
        <v>0</v>
      </c>
      <c r="O47" s="93">
        <f>'内訳書2-11'!$F262</f>
        <v>0</v>
      </c>
      <c r="P47" s="93">
        <f>'内訳書2-12'!$F262</f>
        <v>0</v>
      </c>
      <c r="Q47" s="93">
        <f>'内訳書2-13'!$F262</f>
        <v>0</v>
      </c>
      <c r="R47" s="93">
        <f>'内訳書2-14'!$F262</f>
        <v>0</v>
      </c>
      <c r="S47" s="93">
        <f>'内訳書2-15'!$F262</f>
        <v>0</v>
      </c>
      <c r="T47" s="93">
        <f>'内訳書2-16'!$F262</f>
        <v>0</v>
      </c>
      <c r="U47" s="93">
        <f>'内訳書2-17'!$F262</f>
        <v>0</v>
      </c>
      <c r="V47" s="93">
        <f>'内訳書2-18'!$F262</f>
        <v>0</v>
      </c>
      <c r="W47" s="93">
        <f>'内訳書2-19'!$F262</f>
        <v>0</v>
      </c>
      <c r="X47" s="93">
        <f>'内訳書2-20'!$F262</f>
        <v>0</v>
      </c>
      <c r="Y47" s="94">
        <f t="shared" si="6"/>
        <v>0</v>
      </c>
      <c r="AA47" s="22"/>
      <c r="AB47" s="22"/>
      <c r="AC47" s="22"/>
    </row>
    <row r="48" spans="1:29" ht="18" customHeight="1" thickBot="1" x14ac:dyDescent="0.25">
      <c r="A48" s="177"/>
      <c r="B48" s="449"/>
      <c r="C48" s="447" t="s">
        <v>74</v>
      </c>
      <c r="D48" s="447"/>
      <c r="E48" s="99">
        <f>SUM(E37:E47)</f>
        <v>15000</v>
      </c>
      <c r="F48" s="99">
        <f t="shared" ref="F48:Y48" si="10">SUM(F37:F47)</f>
        <v>0</v>
      </c>
      <c r="G48" s="99">
        <f t="shared" si="10"/>
        <v>0</v>
      </c>
      <c r="H48" s="99">
        <f t="shared" si="10"/>
        <v>0</v>
      </c>
      <c r="I48" s="99">
        <f t="shared" si="10"/>
        <v>0</v>
      </c>
      <c r="J48" s="99">
        <f t="shared" si="10"/>
        <v>0</v>
      </c>
      <c r="K48" s="99">
        <f t="shared" si="10"/>
        <v>0</v>
      </c>
      <c r="L48" s="99">
        <f t="shared" si="10"/>
        <v>0</v>
      </c>
      <c r="M48" s="99">
        <f t="shared" si="10"/>
        <v>0</v>
      </c>
      <c r="N48" s="99">
        <f t="shared" si="10"/>
        <v>0</v>
      </c>
      <c r="O48" s="99">
        <f t="shared" si="10"/>
        <v>0</v>
      </c>
      <c r="P48" s="99">
        <f t="shared" si="10"/>
        <v>0</v>
      </c>
      <c r="Q48" s="99">
        <f t="shared" si="10"/>
        <v>0</v>
      </c>
      <c r="R48" s="99">
        <f t="shared" si="10"/>
        <v>0</v>
      </c>
      <c r="S48" s="99">
        <f t="shared" si="10"/>
        <v>0</v>
      </c>
      <c r="T48" s="99">
        <f t="shared" si="10"/>
        <v>0</v>
      </c>
      <c r="U48" s="99">
        <f t="shared" si="10"/>
        <v>0</v>
      </c>
      <c r="V48" s="99">
        <f t="shared" si="10"/>
        <v>0</v>
      </c>
      <c r="W48" s="99">
        <f t="shared" si="10"/>
        <v>0</v>
      </c>
      <c r="X48" s="99">
        <f t="shared" si="10"/>
        <v>0</v>
      </c>
      <c r="Y48" s="99">
        <f t="shared" si="10"/>
        <v>15000</v>
      </c>
      <c r="AA48" s="22"/>
      <c r="AB48" s="22"/>
      <c r="AC48" s="22"/>
    </row>
    <row r="49" spans="1:29" ht="18" customHeight="1" thickTop="1" x14ac:dyDescent="0.2">
      <c r="A49" s="177"/>
      <c r="B49" s="422" t="s">
        <v>111</v>
      </c>
      <c r="C49" s="422"/>
      <c r="D49" s="422"/>
      <c r="E49" s="100">
        <f>SUM(E34,E48)</f>
        <v>1765000</v>
      </c>
      <c r="F49" s="100">
        <f t="shared" ref="F49:Y49" si="11">SUM(F34,F48)</f>
        <v>2000000</v>
      </c>
      <c r="G49" s="100">
        <f t="shared" si="11"/>
        <v>0</v>
      </c>
      <c r="H49" s="100">
        <f t="shared" si="11"/>
        <v>0</v>
      </c>
      <c r="I49" s="100">
        <f t="shared" si="11"/>
        <v>0</v>
      </c>
      <c r="J49" s="100">
        <f t="shared" si="11"/>
        <v>0</v>
      </c>
      <c r="K49" s="100">
        <f t="shared" si="11"/>
        <v>0</v>
      </c>
      <c r="L49" s="100">
        <f t="shared" si="11"/>
        <v>0</v>
      </c>
      <c r="M49" s="100">
        <f t="shared" si="11"/>
        <v>0</v>
      </c>
      <c r="N49" s="100">
        <f t="shared" si="11"/>
        <v>0</v>
      </c>
      <c r="O49" s="100">
        <f t="shared" si="11"/>
        <v>0</v>
      </c>
      <c r="P49" s="100">
        <f t="shared" si="11"/>
        <v>0</v>
      </c>
      <c r="Q49" s="100">
        <f t="shared" si="11"/>
        <v>0</v>
      </c>
      <c r="R49" s="100">
        <f t="shared" si="11"/>
        <v>0</v>
      </c>
      <c r="S49" s="100">
        <f t="shared" si="11"/>
        <v>0</v>
      </c>
      <c r="T49" s="100">
        <f t="shared" si="11"/>
        <v>0</v>
      </c>
      <c r="U49" s="100">
        <f t="shared" si="11"/>
        <v>0</v>
      </c>
      <c r="V49" s="100">
        <f t="shared" si="11"/>
        <v>0</v>
      </c>
      <c r="W49" s="100">
        <f t="shared" si="11"/>
        <v>0</v>
      </c>
      <c r="X49" s="100">
        <f t="shared" si="11"/>
        <v>0</v>
      </c>
      <c r="Y49" s="100">
        <f t="shared" si="11"/>
        <v>3765000</v>
      </c>
      <c r="AA49" s="22"/>
      <c r="AB49" s="22"/>
      <c r="AC49" s="22"/>
    </row>
    <row r="50" spans="1:29" ht="18.8" customHeight="1" x14ac:dyDescent="0.2">
      <c r="E50" s="125" t="str">
        <f>IF(E$32&lt;&gt;0,"補助対象「その他」エラー","")</f>
        <v/>
      </c>
      <c r="F50" s="125" t="str">
        <f>IF(F$32&lt;&gt;0,"補助対象「その他」エラー","")</f>
        <v/>
      </c>
      <c r="G50" s="125" t="str">
        <f>IF(G$32&lt;&gt;0,"補助対象「その他」エラー","")</f>
        <v/>
      </c>
      <c r="H50" s="125" t="str">
        <f t="shared" ref="H50:X50" si="12">IF(H$32&lt;&gt;0,"補助対象「その他」エラー","")</f>
        <v/>
      </c>
      <c r="I50" s="125" t="str">
        <f t="shared" si="12"/>
        <v/>
      </c>
      <c r="J50" s="125" t="str">
        <f t="shared" si="12"/>
        <v/>
      </c>
      <c r="K50" s="125" t="str">
        <f t="shared" si="12"/>
        <v/>
      </c>
      <c r="L50" s="125" t="str">
        <f t="shared" si="12"/>
        <v/>
      </c>
      <c r="M50" s="125" t="str">
        <f t="shared" si="12"/>
        <v/>
      </c>
      <c r="N50" s="125" t="str">
        <f t="shared" si="12"/>
        <v/>
      </c>
      <c r="O50" s="125" t="str">
        <f t="shared" si="12"/>
        <v/>
      </c>
      <c r="P50" s="125" t="str">
        <f t="shared" si="12"/>
        <v/>
      </c>
      <c r="Q50" s="125" t="str">
        <f t="shared" si="12"/>
        <v/>
      </c>
      <c r="R50" s="125" t="str">
        <f t="shared" si="12"/>
        <v/>
      </c>
      <c r="S50" s="125" t="str">
        <f t="shared" si="12"/>
        <v/>
      </c>
      <c r="T50" s="125" t="str">
        <f t="shared" si="12"/>
        <v/>
      </c>
      <c r="U50" s="125" t="str">
        <f t="shared" si="12"/>
        <v/>
      </c>
      <c r="V50" s="125" t="str">
        <f t="shared" si="12"/>
        <v/>
      </c>
      <c r="W50" s="125" t="str">
        <f t="shared" si="12"/>
        <v/>
      </c>
      <c r="X50" s="125" t="str">
        <f t="shared" si="12"/>
        <v/>
      </c>
      <c r="AA50" s="22"/>
      <c r="AB50" s="22"/>
      <c r="AC50" s="22"/>
    </row>
  </sheetData>
  <sheetProtection formatColumns="0"/>
  <mergeCells count="35">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Y20:Y22"/>
    <mergeCell ref="E16:X16"/>
    <mergeCell ref="E18:X18"/>
    <mergeCell ref="B16:D16"/>
    <mergeCell ref="B17:D17"/>
    <mergeCell ref="E17:X17"/>
    <mergeCell ref="B49:D49"/>
    <mergeCell ref="C48:D48"/>
    <mergeCell ref="B37:B48"/>
    <mergeCell ref="D21:D22"/>
    <mergeCell ref="C20:C22"/>
    <mergeCell ref="B20:B22"/>
    <mergeCell ref="B23:B36"/>
    <mergeCell ref="C34:D34"/>
    <mergeCell ref="C35:D35"/>
    <mergeCell ref="C36:D36"/>
  </mergeCells>
  <phoneticPr fontId="2"/>
  <conditionalFormatting sqref="E50:X50">
    <cfRule type="cellIs" dxfId="129" priority="1" operator="equal">
      <formula>"補助対象「その他」エラー"</formula>
    </cfRule>
  </conditionalFormatting>
  <conditionalFormatting sqref="AA18:AC18">
    <cfRule type="cellIs" dxfId="128" priority="2" operator="equal">
      <formula>"修正入力が必要"</formula>
    </cfRule>
  </conditionalFormatting>
  <dataValidations count="2">
    <dataValidation imeMode="hiragana" allowBlank="1" showInputMessage="1" showErrorMessage="1" sqref="E21:X22" xr:uid="{00000000-0002-0000-0300-000000000000}"/>
    <dataValidation imeMode="off" allowBlank="1" showInputMessage="1" showErrorMessage="1" sqref="E4:X5 AA18:AC18 Y8:Y17 E20:X20 E8:E18 E23:Y49" xr:uid="{00000000-0002-0000-0300-000001000000}"/>
  </dataValidations>
  <pageMargins left="0.7" right="0.7" top="0.75" bottom="0.75" header="0.3" footer="0.3"/>
  <pageSetup paperSize="9" scale="61" fitToWidth="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Y448"/>
  <sheetViews>
    <sheetView showGridLines="0" view="pageBreakPreview" zoomScaleNormal="100" zoomScaleSheetLayoutView="100" zoomScalePageLayoutView="70" workbookViewId="0">
      <selection activeCell="T12" sqref="T12"/>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str">
        <f>IF(事業計画書!$T$5="","",事業計画書!$T$5)</f>
        <v>〇〇県</v>
      </c>
      <c r="B1" s="22"/>
    </row>
    <row r="2" spans="1:24" ht="25.55" customHeight="1" x14ac:dyDescent="0.2">
      <c r="A2" s="34" t="s">
        <v>98</v>
      </c>
      <c r="B2" s="34"/>
      <c r="C2" s="38"/>
    </row>
    <row r="3" spans="1:24" ht="24.75" customHeight="1" x14ac:dyDescent="0.2">
      <c r="C3" s="505" t="s">
        <v>99</v>
      </c>
      <c r="D3" s="56" t="s">
        <v>127</v>
      </c>
      <c r="E3" s="506" t="s">
        <v>176</v>
      </c>
      <c r="F3" s="507"/>
      <c r="G3" s="507"/>
      <c r="H3" s="507"/>
      <c r="I3" s="507"/>
      <c r="J3" s="507"/>
      <c r="K3" s="507"/>
      <c r="L3" s="507"/>
      <c r="M3" s="508"/>
      <c r="Q3" s="13"/>
      <c r="X3" s="3">
        <v>18</v>
      </c>
    </row>
    <row r="4" spans="1:24" ht="24.75" customHeight="1" x14ac:dyDescent="0.2">
      <c r="C4" s="505"/>
      <c r="D4" s="57" t="s">
        <v>128</v>
      </c>
      <c r="E4" s="509" t="s">
        <v>202</v>
      </c>
      <c r="F4" s="510"/>
      <c r="G4" s="510"/>
      <c r="H4" s="510"/>
      <c r="I4" s="510"/>
      <c r="J4" s="510"/>
      <c r="K4" s="510"/>
      <c r="L4" s="510"/>
      <c r="M4" s="511"/>
      <c r="Q4" s="13"/>
      <c r="X4" s="3">
        <v>224</v>
      </c>
    </row>
    <row r="5" spans="1:24" ht="18" customHeight="1" x14ac:dyDescent="0.2">
      <c r="A5" s="4"/>
      <c r="B5" s="4"/>
      <c r="C5" s="6"/>
      <c r="D5" s="10"/>
      <c r="E5" s="13"/>
      <c r="F5" s="13"/>
      <c r="G5" s="13"/>
      <c r="H5" s="13"/>
      <c r="I5" s="13"/>
      <c r="J5" s="13"/>
      <c r="K5" s="13"/>
      <c r="L5" s="13"/>
      <c r="M5" s="13"/>
      <c r="N5" s="13"/>
      <c r="O5" s="13"/>
      <c r="P5" s="13"/>
      <c r="Q5" s="13"/>
    </row>
    <row r="6" spans="1:24" ht="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18" customHeight="1" x14ac:dyDescent="0.2">
      <c r="A7" s="4"/>
      <c r="B7" s="4"/>
      <c r="C7" s="515">
        <f>SUMIFS($Q$10:$Q$159,$R$10:$R$159,"")</f>
        <v>1750000</v>
      </c>
      <c r="D7" s="516"/>
      <c r="E7" s="62">
        <f>SUMIFS($Q$10:$Q$159,$R$10:$R$159,"○")</f>
        <v>15000</v>
      </c>
      <c r="F7" s="482">
        <f>SUM(C7,E7)</f>
        <v>1765000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0.05" customHeight="1" x14ac:dyDescent="0.2">
      <c r="A9" s="485" t="s">
        <v>162</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6.45" customHeight="1" x14ac:dyDescent="0.2">
      <c r="A10" s="503">
        <v>1</v>
      </c>
      <c r="B10" s="504"/>
      <c r="C10" s="47" t="s">
        <v>178</v>
      </c>
      <c r="D10" s="48" t="s">
        <v>50</v>
      </c>
      <c r="E10" s="156" t="s">
        <v>186</v>
      </c>
      <c r="F10" s="133"/>
      <c r="G10" s="49">
        <v>1040</v>
      </c>
      <c r="H10" s="133"/>
      <c r="I10" s="128">
        <v>3</v>
      </c>
      <c r="J10" s="50" t="s">
        <v>187</v>
      </c>
      <c r="K10" s="136"/>
      <c r="L10" s="131">
        <v>40</v>
      </c>
      <c r="M10" s="50" t="s">
        <v>188</v>
      </c>
      <c r="N10" s="136"/>
      <c r="O10" s="43"/>
      <c r="P10" s="137"/>
      <c r="Q10" s="114">
        <f t="shared" ref="Q10:Q106" si="0">IF(G10="",0,INT(SUM(PRODUCT(G10,I10,L10),O10)))</f>
        <v>124800</v>
      </c>
      <c r="R10" s="116"/>
    </row>
    <row r="11" spans="1:24" ht="16.45" customHeight="1" x14ac:dyDescent="0.2">
      <c r="A11" s="493">
        <v>2</v>
      </c>
      <c r="B11" s="494"/>
      <c r="C11" s="8" t="s">
        <v>178</v>
      </c>
      <c r="D11" s="12" t="s">
        <v>9</v>
      </c>
      <c r="E11" s="157" t="s">
        <v>194</v>
      </c>
      <c r="F11" s="134"/>
      <c r="G11" s="40">
        <v>5100</v>
      </c>
      <c r="H11" s="134"/>
      <c r="I11" s="129">
        <v>2</v>
      </c>
      <c r="J11" s="19" t="s">
        <v>188</v>
      </c>
      <c r="K11" s="135"/>
      <c r="L11" s="130">
        <v>10</v>
      </c>
      <c r="M11" s="19" t="s">
        <v>190</v>
      </c>
      <c r="N11" s="135"/>
      <c r="O11" s="41"/>
      <c r="P11" s="138"/>
      <c r="Q11" s="115">
        <f t="shared" si="0"/>
        <v>102000</v>
      </c>
      <c r="R11" s="117"/>
    </row>
    <row r="12" spans="1:24" ht="16.45" customHeight="1" x14ac:dyDescent="0.2">
      <c r="A12" s="493">
        <v>3</v>
      </c>
      <c r="B12" s="494"/>
      <c r="C12" s="8" t="s">
        <v>178</v>
      </c>
      <c r="D12" s="12" t="s">
        <v>27</v>
      </c>
      <c r="E12" s="157" t="s">
        <v>215</v>
      </c>
      <c r="F12" s="134"/>
      <c r="G12" s="40">
        <v>1500</v>
      </c>
      <c r="H12" s="134"/>
      <c r="I12" s="129">
        <v>10</v>
      </c>
      <c r="J12" s="19" t="s">
        <v>190</v>
      </c>
      <c r="K12" s="135"/>
      <c r="L12" s="130"/>
      <c r="M12" s="19"/>
      <c r="N12" s="135"/>
      <c r="O12" s="41"/>
      <c r="P12" s="138"/>
      <c r="Q12" s="115">
        <f t="shared" si="0"/>
        <v>15000</v>
      </c>
      <c r="R12" s="117"/>
    </row>
    <row r="13" spans="1:24" ht="16.45" customHeight="1" x14ac:dyDescent="0.2">
      <c r="A13" s="493">
        <v>4</v>
      </c>
      <c r="B13" s="494"/>
      <c r="C13" s="8" t="s">
        <v>177</v>
      </c>
      <c r="D13" s="12" t="s">
        <v>177</v>
      </c>
      <c r="E13" s="157" t="s">
        <v>204</v>
      </c>
      <c r="F13" s="134"/>
      <c r="G13" s="40">
        <v>30000</v>
      </c>
      <c r="H13" s="134"/>
      <c r="I13" s="129">
        <v>1</v>
      </c>
      <c r="J13" s="19" t="s">
        <v>190</v>
      </c>
      <c r="K13" s="135"/>
      <c r="L13" s="130">
        <v>5</v>
      </c>
      <c r="M13" s="19" t="s">
        <v>189</v>
      </c>
      <c r="N13" s="135"/>
      <c r="O13" s="41"/>
      <c r="P13" s="138"/>
      <c r="Q13" s="115">
        <f t="shared" si="0"/>
        <v>150000</v>
      </c>
      <c r="R13" s="117"/>
    </row>
    <row r="14" spans="1:24" ht="16.45" customHeight="1" x14ac:dyDescent="0.2">
      <c r="A14" s="493">
        <v>5</v>
      </c>
      <c r="B14" s="494"/>
      <c r="C14" s="8" t="s">
        <v>180</v>
      </c>
      <c r="D14" s="12" t="s">
        <v>2</v>
      </c>
      <c r="E14" s="157" t="s">
        <v>191</v>
      </c>
      <c r="F14" s="134"/>
      <c r="G14" s="40">
        <v>110</v>
      </c>
      <c r="H14" s="134" t="s">
        <v>251</v>
      </c>
      <c r="I14" s="129">
        <v>50</v>
      </c>
      <c r="J14" s="19" t="s">
        <v>192</v>
      </c>
      <c r="K14" s="135"/>
      <c r="L14" s="130"/>
      <c r="M14" s="19"/>
      <c r="N14" s="135"/>
      <c r="O14" s="41"/>
      <c r="P14" s="138"/>
      <c r="Q14" s="115">
        <f t="shared" si="0"/>
        <v>5500</v>
      </c>
      <c r="R14" s="117"/>
    </row>
    <row r="15" spans="1:24" ht="16.45" customHeight="1" x14ac:dyDescent="0.2">
      <c r="A15" s="493">
        <v>6</v>
      </c>
      <c r="B15" s="494"/>
      <c r="C15" s="8" t="s">
        <v>181</v>
      </c>
      <c r="D15" s="12" t="s">
        <v>182</v>
      </c>
      <c r="E15" s="157" t="s">
        <v>193</v>
      </c>
      <c r="F15" s="134"/>
      <c r="G15" s="40">
        <v>100000</v>
      </c>
      <c r="H15" s="134"/>
      <c r="I15" s="129">
        <v>1</v>
      </c>
      <c r="J15" s="19" t="s">
        <v>190</v>
      </c>
      <c r="K15" s="135"/>
      <c r="L15" s="130"/>
      <c r="M15" s="19"/>
      <c r="N15" s="135"/>
      <c r="O15" s="41"/>
      <c r="P15" s="138"/>
      <c r="Q15" s="115">
        <f t="shared" si="0"/>
        <v>100000</v>
      </c>
      <c r="R15" s="117"/>
    </row>
    <row r="16" spans="1:24" ht="16.45" customHeight="1" x14ac:dyDescent="0.2">
      <c r="A16" s="493">
        <v>7</v>
      </c>
      <c r="B16" s="494"/>
      <c r="C16" s="8" t="s">
        <v>181</v>
      </c>
      <c r="D16" s="12" t="s">
        <v>26</v>
      </c>
      <c r="E16" s="157" t="s">
        <v>198</v>
      </c>
      <c r="F16" s="134"/>
      <c r="G16" s="40">
        <v>10</v>
      </c>
      <c r="H16" s="134"/>
      <c r="I16" s="129">
        <v>5000</v>
      </c>
      <c r="J16" s="19" t="s">
        <v>200</v>
      </c>
      <c r="K16" s="135"/>
      <c r="L16" s="130"/>
      <c r="M16" s="19"/>
      <c r="N16" s="135"/>
      <c r="O16" s="41"/>
      <c r="P16" s="138"/>
      <c r="Q16" s="115">
        <f t="shared" si="0"/>
        <v>50000</v>
      </c>
      <c r="R16" s="117"/>
    </row>
    <row r="17" spans="1:18" ht="16.45" customHeight="1" x14ac:dyDescent="0.2">
      <c r="A17" s="493">
        <v>8</v>
      </c>
      <c r="B17" s="494"/>
      <c r="C17" s="8" t="s">
        <v>181</v>
      </c>
      <c r="D17" s="12" t="s">
        <v>179</v>
      </c>
      <c r="E17" s="157" t="s">
        <v>195</v>
      </c>
      <c r="F17" s="134"/>
      <c r="G17" s="40">
        <v>2700</v>
      </c>
      <c r="H17" s="134"/>
      <c r="I17" s="129">
        <v>1</v>
      </c>
      <c r="J17" s="19" t="s">
        <v>196</v>
      </c>
      <c r="K17" s="135"/>
      <c r="L17" s="130"/>
      <c r="M17" s="19"/>
      <c r="N17" s="135"/>
      <c r="O17" s="41"/>
      <c r="P17" s="138"/>
      <c r="Q17" s="115">
        <f t="shared" si="0"/>
        <v>2700</v>
      </c>
      <c r="R17" s="117"/>
    </row>
    <row r="18" spans="1:18" ht="16.45" customHeight="1" x14ac:dyDescent="0.2">
      <c r="A18" s="493">
        <v>9</v>
      </c>
      <c r="B18" s="494"/>
      <c r="C18" s="8" t="s">
        <v>181</v>
      </c>
      <c r="D18" s="12" t="s">
        <v>20</v>
      </c>
      <c r="E18" s="157" t="s">
        <v>197</v>
      </c>
      <c r="F18" s="134"/>
      <c r="G18" s="40">
        <v>15000</v>
      </c>
      <c r="H18" s="134"/>
      <c r="I18" s="129">
        <v>1</v>
      </c>
      <c r="J18" s="19" t="s">
        <v>196</v>
      </c>
      <c r="K18" s="135"/>
      <c r="L18" s="130"/>
      <c r="M18" s="19"/>
      <c r="N18" s="135"/>
      <c r="O18" s="41"/>
      <c r="P18" s="138"/>
      <c r="Q18" s="115">
        <f t="shared" si="0"/>
        <v>15000</v>
      </c>
      <c r="R18" s="116" t="s">
        <v>183</v>
      </c>
    </row>
    <row r="19" spans="1:18" ht="16.45" customHeight="1" x14ac:dyDescent="0.2">
      <c r="A19" s="493">
        <v>10</v>
      </c>
      <c r="B19" s="494"/>
      <c r="C19" s="8" t="s">
        <v>75</v>
      </c>
      <c r="D19" s="12" t="s">
        <v>75</v>
      </c>
      <c r="E19" s="157" t="s">
        <v>199</v>
      </c>
      <c r="F19" s="134"/>
      <c r="G19" s="40">
        <v>1200000</v>
      </c>
      <c r="H19" s="134"/>
      <c r="I19" s="129">
        <v>1</v>
      </c>
      <c r="J19" s="19" t="s">
        <v>196</v>
      </c>
      <c r="K19" s="135"/>
      <c r="L19" s="130"/>
      <c r="M19" s="19"/>
      <c r="N19" s="135"/>
      <c r="O19" s="41"/>
      <c r="P19" s="138"/>
      <c r="Q19" s="115">
        <f t="shared" si="0"/>
        <v>1200000</v>
      </c>
      <c r="R19" s="117"/>
    </row>
    <row r="20" spans="1:18" ht="16.45" customHeight="1" x14ac:dyDescent="0.2">
      <c r="A20" s="493">
        <v>11</v>
      </c>
      <c r="B20" s="494"/>
      <c r="C20" s="47"/>
      <c r="D20" s="48"/>
      <c r="E20" s="157"/>
      <c r="F20" s="134"/>
      <c r="G20" s="40"/>
      <c r="H20" s="134"/>
      <c r="I20" s="129"/>
      <c r="J20" s="19"/>
      <c r="K20" s="135"/>
      <c r="L20" s="130"/>
      <c r="M20" s="19"/>
      <c r="N20" s="135"/>
      <c r="O20" s="41"/>
      <c r="P20" s="138"/>
      <c r="Q20" s="115">
        <f t="shared" si="0"/>
        <v>0</v>
      </c>
      <c r="R20" s="117"/>
    </row>
    <row r="21" spans="1:18" ht="16.45"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6.45"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6.45"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hidden="1"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hidden="1"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hidden="1"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hidden="1"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hidden="1"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hidden="1"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hidden="1"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hidden="1"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hidden="1"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hidden="1"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hidden="1"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hidden="1"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hidden="1"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hidden="1"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hidden="1"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hidden="1"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hidden="1"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hidden="1"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hidden="1"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hidden="1"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hidden="1"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hidden="1"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hidden="1"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hidden="1"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hidden="1"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hidden="1"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hidden="1"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hidden="1"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hidden="1"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hidden="1"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hidden="1"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hidden="1"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hidden="1"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hidden="1"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hidden="1"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hidden="1"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hidden="1"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hidden="1"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hidden="1"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hidden="1"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hidden="1"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hidden="1"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hidden="1"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hidden="1"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str">
        <f>IF(事業計画書!$T$5="","",事業計画書!$T$5)</f>
        <v>〇〇県</v>
      </c>
      <c r="B160" s="22"/>
    </row>
    <row r="161" spans="1:25" ht="25.55" hidden="1" customHeight="1" x14ac:dyDescent="0.2">
      <c r="A161" s="112" t="str">
        <f>A2</f>
        <v xml:space="preserve">【 内訳書 】 </v>
      </c>
      <c r="B161" s="112"/>
      <c r="C161" s="64"/>
    </row>
    <row r="162" spans="1:25" ht="31.5" hidden="1" customHeight="1" x14ac:dyDescent="0.2">
      <c r="C162" s="495" t="str">
        <f>$C$3</f>
        <v>2-1</v>
      </c>
      <c r="D162" s="56" t="s">
        <v>127</v>
      </c>
      <c r="E162" s="497" t="str">
        <f>$E$3</f>
        <v>○○県</v>
      </c>
      <c r="F162" s="498"/>
      <c r="G162" s="498"/>
      <c r="H162" s="498"/>
      <c r="I162" s="498"/>
      <c r="J162" s="498"/>
      <c r="K162" s="498"/>
      <c r="L162" s="498"/>
      <c r="M162" s="499"/>
      <c r="X162"/>
      <c r="Y162" s="3"/>
    </row>
    <row r="163" spans="1:25" ht="31.5" hidden="1" customHeight="1" x14ac:dyDescent="0.2">
      <c r="C163" s="496"/>
      <c r="D163" s="57" t="s">
        <v>128</v>
      </c>
      <c r="E163" s="500" t="str">
        <f>$E$4</f>
        <v>障害者による文化芸術活動の鑑賞支援事業</v>
      </c>
      <c r="F163" s="501"/>
      <c r="G163" s="501"/>
      <c r="H163" s="501"/>
      <c r="I163" s="501"/>
      <c r="J163" s="501"/>
      <c r="K163" s="501"/>
      <c r="L163" s="501"/>
      <c r="M163" s="502"/>
      <c r="X163"/>
      <c r="Y163" s="3"/>
    </row>
    <row r="164" spans="1:25" ht="25.55" hidden="1" customHeight="1" x14ac:dyDescent="0.2">
      <c r="A164" s="65"/>
      <c r="B164" s="65"/>
      <c r="C164" s="64"/>
    </row>
    <row r="165" spans="1:25" ht="21.8" hidden="1"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hidden="1" customHeight="1" x14ac:dyDescent="0.2">
      <c r="A166" s="68"/>
      <c r="B166" s="68"/>
      <c r="C166" s="67"/>
      <c r="D166" s="67"/>
      <c r="E166" s="66"/>
      <c r="F166" s="482">
        <f>SUM(Q169:Q218)</f>
        <v>1765000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29.3" customHeight="1" x14ac:dyDescent="0.2">
      <c r="A168" s="485" t="s">
        <v>162</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6.45" customHeight="1" x14ac:dyDescent="0.2">
      <c r="A169" s="489">
        <v>1</v>
      </c>
      <c r="B169" s="490"/>
      <c r="C169" s="491" t="s">
        <v>76</v>
      </c>
      <c r="D169" s="492"/>
      <c r="E169" s="159"/>
      <c r="F169" s="139"/>
      <c r="G169" s="43">
        <v>1000000</v>
      </c>
      <c r="H169" s="142"/>
      <c r="I169" s="131"/>
      <c r="J169" s="36"/>
      <c r="K169" s="142"/>
      <c r="L169" s="131"/>
      <c r="M169" s="36"/>
      <c r="N169" s="142"/>
      <c r="O169" s="43"/>
      <c r="P169" s="144"/>
      <c r="Q169" s="58">
        <f t="shared" ref="Q169:Q218" si="2">IF(G169="",0,INT(SUM(PRODUCT(G169,I169,L169),O169)))</f>
        <v>1000000</v>
      </c>
    </row>
    <row r="170" spans="1:25" ht="16.45" customHeight="1" x14ac:dyDescent="0.2">
      <c r="A170" s="473">
        <v>2</v>
      </c>
      <c r="B170" s="474"/>
      <c r="C170" s="475" t="s">
        <v>16</v>
      </c>
      <c r="D170" s="476"/>
      <c r="E170" s="157"/>
      <c r="F170" s="140"/>
      <c r="G170" s="43">
        <v>750000</v>
      </c>
      <c r="H170" s="142"/>
      <c r="I170" s="131"/>
      <c r="J170" s="36"/>
      <c r="K170" s="142"/>
      <c r="L170" s="131"/>
      <c r="M170" s="36"/>
      <c r="N170" s="142"/>
      <c r="O170" s="43"/>
      <c r="P170" s="138"/>
      <c r="Q170" s="58">
        <f t="shared" si="2"/>
        <v>750000</v>
      </c>
    </row>
    <row r="171" spans="1:25" ht="16.45" customHeight="1" x14ac:dyDescent="0.2">
      <c r="A171" s="473">
        <v>3</v>
      </c>
      <c r="B171" s="474"/>
      <c r="C171" s="475" t="s">
        <v>62</v>
      </c>
      <c r="D171" s="476"/>
      <c r="E171" s="159" t="s">
        <v>201</v>
      </c>
      <c r="F171" s="140"/>
      <c r="G171" s="41">
        <v>15000</v>
      </c>
      <c r="H171" s="142"/>
      <c r="I171" s="131"/>
      <c r="J171" s="36"/>
      <c r="K171" s="142"/>
      <c r="L171" s="131"/>
      <c r="M171" s="36"/>
      <c r="N171" s="142"/>
      <c r="O171" s="43"/>
      <c r="P171" s="138"/>
      <c r="Q171" s="58">
        <f t="shared" si="2"/>
        <v>15000</v>
      </c>
    </row>
    <row r="172" spans="1:25" ht="16.45"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6.45"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hidden="1"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hidden="1"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hidden="1"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hidden="1"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hidden="1"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hidden="1"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hidden="1"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hidden="1"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hidden="1"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hidden="1"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hidden="1"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hidden="1"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hidden="1"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hidden="1"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hidden="1"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hidden="1"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hidden="1"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hidden="1"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hidden="1"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hidden="1"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hidden="1"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hidden="1"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hidden="1"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hidden="1"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hidden="1"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hidden="1"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hidden="1"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hidden="1"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hidden="1"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hidden="1"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hidden="1"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hidden="1"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hidden="1"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hidden="1"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hidden="1"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hidden="1"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hidden="1"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hidden="1"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hidden="1"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hidden="1"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hidden="1"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hidden="1"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hidden="1"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hidden="1"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hidden="1"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19" spans="1:17" hidden="1" x14ac:dyDescent="0.2"/>
    <row r="220" spans="1:17" hidden="1" x14ac:dyDescent="0.2"/>
    <row r="221" spans="1:17" ht="20.05" hidden="1" customHeight="1" x14ac:dyDescent="0.2">
      <c r="A221" s="34" t="s">
        <v>104</v>
      </c>
      <c r="B221" s="34"/>
      <c r="C221" s="34"/>
      <c r="D221" s="34"/>
    </row>
    <row r="222" spans="1:17" ht="20.05" hidden="1" customHeight="1" x14ac:dyDescent="0.2">
      <c r="A222" s="1" t="s">
        <v>13</v>
      </c>
      <c r="B222" s="1"/>
      <c r="C222" s="1"/>
      <c r="D222" s="1"/>
      <c r="F222" s="561" t="s">
        <v>14</v>
      </c>
      <c r="G222" s="562"/>
      <c r="H222" s="562"/>
    </row>
    <row r="223" spans="1:17" ht="20.05" hidden="1" customHeight="1" x14ac:dyDescent="0.2">
      <c r="A223" s="520" t="s">
        <v>4</v>
      </c>
      <c r="B223" s="520"/>
      <c r="C223" s="520"/>
      <c r="D223" s="520"/>
      <c r="E223" s="521"/>
      <c r="F223" s="563" t="s">
        <v>106</v>
      </c>
      <c r="G223" s="521"/>
      <c r="H223" s="521"/>
    </row>
    <row r="224" spans="1:17" ht="20.05" hidden="1" customHeight="1" x14ac:dyDescent="0.2">
      <c r="A224" s="517" t="s">
        <v>58</v>
      </c>
      <c r="B224" s="518"/>
      <c r="C224" s="518"/>
      <c r="D224" s="518"/>
      <c r="E224" s="519"/>
      <c r="F224" s="524">
        <f>SUMIFS($Q$169:$Q$218,$C$169:$C$218,A224)</f>
        <v>750000</v>
      </c>
      <c r="G224" s="525"/>
      <c r="H224" s="526"/>
    </row>
    <row r="225" spans="1:8" ht="20.05" hidden="1" customHeight="1" x14ac:dyDescent="0.2">
      <c r="A225" s="517" t="s">
        <v>59</v>
      </c>
      <c r="B225" s="518"/>
      <c r="C225" s="518"/>
      <c r="D225" s="518"/>
      <c r="E225" s="519"/>
      <c r="F225" s="524">
        <f>SUMIFS($Q$169:$Q$218,$C$169:$C$218,A225)</f>
        <v>0</v>
      </c>
      <c r="G225" s="525"/>
      <c r="H225" s="526"/>
    </row>
    <row r="226" spans="1:8" ht="20.05" hidden="1" customHeight="1" x14ac:dyDescent="0.2">
      <c r="A226" s="529" t="s">
        <v>123</v>
      </c>
      <c r="B226" s="149"/>
      <c r="C226" s="517" t="s">
        <v>60</v>
      </c>
      <c r="D226" s="518"/>
      <c r="E226" s="519"/>
      <c r="F226" s="524">
        <f>SUMIFS($Q$169:$Q$218,$C$169:$C$218,C226)</f>
        <v>0</v>
      </c>
      <c r="G226" s="525"/>
      <c r="H226" s="526"/>
    </row>
    <row r="227" spans="1:8" ht="20.05" hidden="1" customHeight="1" x14ac:dyDescent="0.2">
      <c r="A227" s="530"/>
      <c r="B227" s="150"/>
      <c r="C227" s="517" t="s">
        <v>61</v>
      </c>
      <c r="D227" s="518"/>
      <c r="E227" s="519"/>
      <c r="F227" s="524">
        <f>SUMIFS($Q$169:$Q$218,$C$169:$C$218,C227)</f>
        <v>0</v>
      </c>
      <c r="G227" s="525"/>
      <c r="H227" s="526"/>
    </row>
    <row r="228" spans="1:8" ht="20.05" hidden="1" customHeight="1" x14ac:dyDescent="0.2">
      <c r="A228" s="530"/>
      <c r="B228" s="150"/>
      <c r="C228" s="517" t="s">
        <v>62</v>
      </c>
      <c r="D228" s="518"/>
      <c r="E228" s="519"/>
      <c r="F228" s="524">
        <f>SUMIFS($Q$169:$Q$218,$C$169:$C$218,C228)</f>
        <v>15000</v>
      </c>
      <c r="G228" s="525"/>
      <c r="H228" s="526"/>
    </row>
    <row r="229" spans="1:8" ht="20.05" hidden="1" customHeight="1" x14ac:dyDescent="0.2">
      <c r="A229" s="530"/>
      <c r="B229" s="150"/>
      <c r="C229" s="517" t="s">
        <v>63</v>
      </c>
      <c r="D229" s="518"/>
      <c r="E229" s="519"/>
      <c r="F229" s="524">
        <f>SUMIFS($Q$169:$Q$218,$C$169:$C$218,C229)</f>
        <v>0</v>
      </c>
      <c r="G229" s="525"/>
      <c r="H229" s="526"/>
    </row>
    <row r="230" spans="1:8" ht="20.05" hidden="1" customHeight="1" x14ac:dyDescent="0.2">
      <c r="A230" s="531"/>
      <c r="B230" s="151"/>
      <c r="C230" s="518" t="s">
        <v>122</v>
      </c>
      <c r="D230" s="518"/>
      <c r="E230" s="519"/>
      <c r="F230" s="524">
        <f>SUM($F$226:$H$229)</f>
        <v>15000</v>
      </c>
      <c r="G230" s="534"/>
      <c r="H230" s="535"/>
    </row>
    <row r="231" spans="1:8" ht="19.600000000000001" hidden="1" customHeight="1" x14ac:dyDescent="0.2">
      <c r="A231" s="517" t="s">
        <v>64</v>
      </c>
      <c r="B231" s="518"/>
      <c r="C231" s="518"/>
      <c r="D231" s="518"/>
      <c r="E231" s="519"/>
      <c r="F231" s="524">
        <f>SUM($F$224:$H$225,$F$230)</f>
        <v>765000</v>
      </c>
      <c r="G231" s="525"/>
      <c r="H231" s="526"/>
    </row>
    <row r="232" spans="1:8" ht="19.600000000000001" hidden="1" customHeight="1" x14ac:dyDescent="0.2">
      <c r="A232" s="517" t="s">
        <v>107</v>
      </c>
      <c r="B232" s="518"/>
      <c r="C232" s="518"/>
      <c r="D232" s="518"/>
      <c r="E232" s="519"/>
      <c r="F232" s="524">
        <f>SUMIFS($Q$169:$Q$218,$C$169:$C$218,A232)</f>
        <v>1000000</v>
      </c>
      <c r="G232" s="525"/>
      <c r="H232" s="526"/>
    </row>
    <row r="233" spans="1:8" ht="19.600000000000001" hidden="1" customHeight="1" x14ac:dyDescent="0.2">
      <c r="A233" s="517" t="s">
        <v>108</v>
      </c>
      <c r="B233" s="518"/>
      <c r="C233" s="518"/>
      <c r="D233" s="518"/>
      <c r="E233" s="519"/>
      <c r="F233" s="524">
        <f>SUM($F$231,$F$232)</f>
        <v>1765000</v>
      </c>
      <c r="G233" s="525"/>
      <c r="H233" s="526"/>
    </row>
    <row r="234" spans="1:8" ht="19.600000000000001" hidden="1" customHeight="1" x14ac:dyDescent="0.2">
      <c r="A234" s="74"/>
      <c r="B234" s="74"/>
      <c r="C234" s="74"/>
      <c r="D234" s="74"/>
      <c r="F234" s="75"/>
      <c r="G234" s="76"/>
      <c r="H234" s="76"/>
    </row>
    <row r="235" spans="1:8" ht="19.600000000000001" hidden="1" customHeight="1" x14ac:dyDescent="0.2">
      <c r="A235" s="74"/>
      <c r="B235" s="74"/>
      <c r="C235" s="74"/>
      <c r="D235" s="74"/>
      <c r="F235" s="75"/>
      <c r="G235" s="76"/>
      <c r="H235" s="76"/>
    </row>
    <row r="236" spans="1:8" ht="19.600000000000001" hidden="1" customHeight="1" x14ac:dyDescent="0.2">
      <c r="A236" s="66" t="s">
        <v>5</v>
      </c>
      <c r="B236" s="66"/>
      <c r="C236" s="66"/>
      <c r="D236" s="66"/>
      <c r="E236" s="77"/>
    </row>
    <row r="237" spans="1:8" ht="19.600000000000001" hidden="1" customHeight="1" x14ac:dyDescent="0.2">
      <c r="A237" s="527"/>
      <c r="B237" s="528"/>
      <c r="C237" s="520" t="s">
        <v>10</v>
      </c>
      <c r="D237" s="521"/>
      <c r="E237" s="78" t="s">
        <v>23</v>
      </c>
      <c r="F237" s="522" t="s">
        <v>106</v>
      </c>
      <c r="G237" s="523"/>
      <c r="H237" s="523"/>
    </row>
    <row r="238" spans="1:8" ht="20.05" hidden="1" customHeight="1" x14ac:dyDescent="0.2">
      <c r="A238" s="545" t="s">
        <v>24</v>
      </c>
      <c r="B238" s="546"/>
      <c r="C238" s="236" t="s">
        <v>178</v>
      </c>
      <c r="D238" s="237"/>
      <c r="E238" s="79" t="s">
        <v>50</v>
      </c>
      <c r="F238" s="532">
        <f t="shared" ref="F238:F248" si="3">SUMIFS($Q$10:$Q$159,$D$10:$D$159,$E238,$R$10:$R$159,"")</f>
        <v>124800</v>
      </c>
      <c r="G238" s="533"/>
      <c r="H238" s="533"/>
    </row>
    <row r="239" spans="1:8" ht="20.05" hidden="1" customHeight="1" x14ac:dyDescent="0.2">
      <c r="A239" s="547"/>
      <c r="B239" s="548"/>
      <c r="C239" s="238"/>
      <c r="D239" s="239"/>
      <c r="E239" s="79" t="s">
        <v>9</v>
      </c>
      <c r="F239" s="532">
        <f t="shared" si="3"/>
        <v>102000</v>
      </c>
      <c r="G239" s="533"/>
      <c r="H239" s="533"/>
    </row>
    <row r="240" spans="1:8" ht="20.05" hidden="1" customHeight="1" x14ac:dyDescent="0.2">
      <c r="A240" s="547"/>
      <c r="B240" s="548"/>
      <c r="C240" s="240"/>
      <c r="D240" s="241"/>
      <c r="E240" s="79" t="s">
        <v>27</v>
      </c>
      <c r="F240" s="532">
        <f t="shared" si="3"/>
        <v>15000</v>
      </c>
      <c r="G240" s="533"/>
      <c r="H240" s="533"/>
    </row>
    <row r="241" spans="1:8" ht="20.05" hidden="1" customHeight="1" x14ac:dyDescent="0.2">
      <c r="A241" s="547"/>
      <c r="B241" s="548"/>
      <c r="C241" s="224" t="s">
        <v>177</v>
      </c>
      <c r="D241" s="225"/>
      <c r="E241" s="79" t="s">
        <v>177</v>
      </c>
      <c r="F241" s="532">
        <f t="shared" si="3"/>
        <v>150000</v>
      </c>
      <c r="G241" s="533"/>
      <c r="H241" s="533"/>
    </row>
    <row r="242" spans="1:8" ht="20.05" hidden="1" customHeight="1" x14ac:dyDescent="0.2">
      <c r="A242" s="547"/>
      <c r="B242" s="548"/>
      <c r="C242" s="236" t="s">
        <v>180</v>
      </c>
      <c r="D242" s="237"/>
      <c r="E242" s="79" t="s">
        <v>2</v>
      </c>
      <c r="F242" s="532">
        <f t="shared" si="3"/>
        <v>5500</v>
      </c>
      <c r="G242" s="533"/>
      <c r="H242" s="533"/>
    </row>
    <row r="243" spans="1:8" ht="20.05" hidden="1" customHeight="1" x14ac:dyDescent="0.2">
      <c r="A243" s="547"/>
      <c r="B243" s="548"/>
      <c r="C243" s="240"/>
      <c r="D243" s="241"/>
      <c r="E243" s="79" t="s">
        <v>28</v>
      </c>
      <c r="F243" s="532">
        <f t="shared" si="3"/>
        <v>0</v>
      </c>
      <c r="G243" s="533"/>
      <c r="H243" s="533"/>
    </row>
    <row r="244" spans="1:8" ht="20.05" hidden="1" customHeight="1" x14ac:dyDescent="0.2">
      <c r="A244" s="547"/>
      <c r="B244" s="548"/>
      <c r="C244" s="236" t="s">
        <v>181</v>
      </c>
      <c r="D244" s="237"/>
      <c r="E244" s="79" t="s">
        <v>182</v>
      </c>
      <c r="F244" s="532">
        <f t="shared" si="3"/>
        <v>100000</v>
      </c>
      <c r="G244" s="533"/>
      <c r="H244" s="533"/>
    </row>
    <row r="245" spans="1:8" ht="20.05" hidden="1" customHeight="1" x14ac:dyDescent="0.2">
      <c r="A245" s="547"/>
      <c r="B245" s="548"/>
      <c r="C245" s="238"/>
      <c r="D245" s="239"/>
      <c r="E245" s="79" t="s">
        <v>26</v>
      </c>
      <c r="F245" s="532">
        <f t="shared" si="3"/>
        <v>50000</v>
      </c>
      <c r="G245" s="533"/>
      <c r="H245" s="533"/>
    </row>
    <row r="246" spans="1:8" ht="20.05" hidden="1" customHeight="1" x14ac:dyDescent="0.2">
      <c r="A246" s="547"/>
      <c r="B246" s="548"/>
      <c r="C246" s="238"/>
      <c r="D246" s="239"/>
      <c r="E246" s="79" t="s">
        <v>179</v>
      </c>
      <c r="F246" s="532">
        <f t="shared" si="3"/>
        <v>2700</v>
      </c>
      <c r="G246" s="533"/>
      <c r="H246" s="533"/>
    </row>
    <row r="247" spans="1:8" ht="20.05" hidden="1" customHeight="1" x14ac:dyDescent="0.2">
      <c r="A247" s="547"/>
      <c r="B247" s="548"/>
      <c r="C247" s="240"/>
      <c r="D247" s="241"/>
      <c r="E247" s="79" t="s">
        <v>20</v>
      </c>
      <c r="F247" s="532">
        <f t="shared" si="3"/>
        <v>0</v>
      </c>
      <c r="G247" s="533"/>
      <c r="H247" s="533"/>
    </row>
    <row r="248" spans="1:8" ht="20.05" hidden="1" customHeight="1" x14ac:dyDescent="0.2">
      <c r="A248" s="547"/>
      <c r="B248" s="548"/>
      <c r="C248" s="236" t="s">
        <v>121</v>
      </c>
      <c r="D248" s="235"/>
      <c r="E248" s="79" t="s">
        <v>75</v>
      </c>
      <c r="F248" s="532">
        <f t="shared" si="3"/>
        <v>1200000</v>
      </c>
      <c r="G248" s="533"/>
      <c r="H248" s="533"/>
    </row>
    <row r="249" spans="1:8" ht="20.05" hidden="1" customHeight="1" x14ac:dyDescent="0.2">
      <c r="A249" s="547"/>
      <c r="B249" s="548"/>
      <c r="C249" s="520" t="s">
        <v>18</v>
      </c>
      <c r="D249" s="520"/>
      <c r="E249" s="521"/>
      <c r="F249" s="532">
        <f>SUM($F$238:$H$248)</f>
        <v>1750000</v>
      </c>
      <c r="G249" s="533"/>
      <c r="H249" s="533"/>
    </row>
    <row r="250" spans="1:8" ht="20.05" hidden="1" customHeight="1" x14ac:dyDescent="0.2">
      <c r="A250" s="547"/>
      <c r="B250" s="548"/>
      <c r="C250" s="522" t="s">
        <v>15</v>
      </c>
      <c r="D250" s="522"/>
      <c r="E250" s="521"/>
      <c r="F250" s="541"/>
      <c r="G250" s="542"/>
      <c r="H250" s="542"/>
    </row>
    <row r="251" spans="1:8" ht="20.05" hidden="1" customHeight="1" x14ac:dyDescent="0.2">
      <c r="A251" s="549"/>
      <c r="B251" s="550"/>
      <c r="C251" s="520" t="s">
        <v>30</v>
      </c>
      <c r="D251" s="520"/>
      <c r="E251" s="521"/>
      <c r="F251" s="532">
        <f>$F$249-$F$250</f>
        <v>1750000</v>
      </c>
      <c r="G251" s="533"/>
      <c r="H251" s="533"/>
    </row>
    <row r="252" spans="1:8" ht="20.05" hidden="1" customHeight="1" x14ac:dyDescent="0.2">
      <c r="A252" s="551" t="s">
        <v>43</v>
      </c>
      <c r="B252" s="552"/>
      <c r="C252" s="236" t="s">
        <v>178</v>
      </c>
      <c r="D252" s="237"/>
      <c r="E252" s="79" t="s">
        <v>50</v>
      </c>
      <c r="F252" s="540">
        <f t="shared" ref="F252:F262" si="4">SUMIFS($Q$10:$Q$159,$D$10:$D$159,$E252,$R$10:$R$159,"○")</f>
        <v>0</v>
      </c>
      <c r="G252" s="533"/>
      <c r="H252" s="533"/>
    </row>
    <row r="253" spans="1:8" ht="20.05" hidden="1" customHeight="1" x14ac:dyDescent="0.2">
      <c r="A253" s="553"/>
      <c r="B253" s="554"/>
      <c r="C253" s="238"/>
      <c r="D253" s="239"/>
      <c r="E253" s="79" t="s">
        <v>9</v>
      </c>
      <c r="F253" s="540">
        <f t="shared" si="4"/>
        <v>0</v>
      </c>
      <c r="G253" s="533"/>
      <c r="H253" s="533"/>
    </row>
    <row r="254" spans="1:8" ht="20.05" hidden="1" customHeight="1" x14ac:dyDescent="0.2">
      <c r="A254" s="553"/>
      <c r="B254" s="554"/>
      <c r="C254" s="240"/>
      <c r="D254" s="241"/>
      <c r="E254" s="79" t="s">
        <v>27</v>
      </c>
      <c r="F254" s="540">
        <f t="shared" si="4"/>
        <v>0</v>
      </c>
      <c r="G254" s="533"/>
      <c r="H254" s="533"/>
    </row>
    <row r="255" spans="1:8" ht="20.05" hidden="1" customHeight="1" x14ac:dyDescent="0.2">
      <c r="A255" s="553"/>
      <c r="B255" s="554"/>
      <c r="C255" s="224" t="s">
        <v>177</v>
      </c>
      <c r="D255" s="225"/>
      <c r="E255" s="79" t="s">
        <v>177</v>
      </c>
      <c r="F255" s="540">
        <f t="shared" si="4"/>
        <v>0</v>
      </c>
      <c r="G255" s="533"/>
      <c r="H255" s="533"/>
    </row>
    <row r="256" spans="1:8" ht="20.05" hidden="1" customHeight="1" x14ac:dyDescent="0.2">
      <c r="A256" s="553"/>
      <c r="B256" s="554"/>
      <c r="C256" s="236" t="s">
        <v>180</v>
      </c>
      <c r="D256" s="237"/>
      <c r="E256" s="79" t="s">
        <v>2</v>
      </c>
      <c r="F256" s="540">
        <f t="shared" si="4"/>
        <v>0</v>
      </c>
      <c r="G256" s="533"/>
      <c r="H256" s="533"/>
    </row>
    <row r="257" spans="1:24" ht="20.05" hidden="1" customHeight="1" x14ac:dyDescent="0.2">
      <c r="A257" s="553"/>
      <c r="B257" s="554"/>
      <c r="C257" s="240"/>
      <c r="D257" s="241"/>
      <c r="E257" s="79" t="s">
        <v>28</v>
      </c>
      <c r="F257" s="540">
        <f t="shared" si="4"/>
        <v>0</v>
      </c>
      <c r="G257" s="533"/>
      <c r="H257" s="533"/>
    </row>
    <row r="258" spans="1:24" ht="20.05" hidden="1" customHeight="1" x14ac:dyDescent="0.2">
      <c r="A258" s="553"/>
      <c r="B258" s="554"/>
      <c r="C258" s="236" t="s">
        <v>181</v>
      </c>
      <c r="D258" s="237"/>
      <c r="E258" s="79" t="s">
        <v>182</v>
      </c>
      <c r="F258" s="540">
        <f t="shared" si="4"/>
        <v>0</v>
      </c>
      <c r="G258" s="533"/>
      <c r="H258" s="533"/>
    </row>
    <row r="259" spans="1:24" ht="20.05" hidden="1" customHeight="1" x14ac:dyDescent="0.2">
      <c r="A259" s="553"/>
      <c r="B259" s="554"/>
      <c r="C259" s="238"/>
      <c r="D259" s="239"/>
      <c r="E259" s="79" t="s">
        <v>26</v>
      </c>
      <c r="F259" s="540">
        <f t="shared" si="4"/>
        <v>0</v>
      </c>
      <c r="G259" s="533"/>
      <c r="H259" s="533"/>
    </row>
    <row r="260" spans="1:24" ht="20.05" hidden="1" customHeight="1" x14ac:dyDescent="0.2">
      <c r="A260" s="553"/>
      <c r="B260" s="554"/>
      <c r="C260" s="238"/>
      <c r="D260" s="239"/>
      <c r="E260" s="79" t="s">
        <v>179</v>
      </c>
      <c r="F260" s="540">
        <f t="shared" si="4"/>
        <v>0</v>
      </c>
      <c r="G260" s="533"/>
      <c r="H260" s="533"/>
    </row>
    <row r="261" spans="1:24" ht="20.05" hidden="1" customHeight="1" x14ac:dyDescent="0.2">
      <c r="A261" s="553"/>
      <c r="B261" s="554"/>
      <c r="C261" s="240"/>
      <c r="D261" s="241"/>
      <c r="E261" s="79" t="s">
        <v>20</v>
      </c>
      <c r="F261" s="540">
        <f t="shared" si="4"/>
        <v>15000</v>
      </c>
      <c r="G261" s="533"/>
      <c r="H261" s="533"/>
    </row>
    <row r="262" spans="1:24" ht="20.05" hidden="1" customHeight="1" x14ac:dyDescent="0.2">
      <c r="A262" s="553"/>
      <c r="B262" s="554"/>
      <c r="C262" s="543" t="s">
        <v>121</v>
      </c>
      <c r="D262" s="544"/>
      <c r="E262" s="79" t="s">
        <v>8</v>
      </c>
      <c r="F262" s="540">
        <f t="shared" si="4"/>
        <v>0</v>
      </c>
      <c r="G262" s="533"/>
      <c r="H262" s="533"/>
    </row>
    <row r="263" spans="1:24" ht="20.05" hidden="1" customHeight="1" thickBot="1" x14ac:dyDescent="0.25">
      <c r="A263" s="555"/>
      <c r="B263" s="556"/>
      <c r="C263" s="520" t="s">
        <v>109</v>
      </c>
      <c r="D263" s="520"/>
      <c r="E263" s="521"/>
      <c r="F263" s="557">
        <f>SUM($F$252:$H$262)</f>
        <v>15000</v>
      </c>
      <c r="G263" s="558"/>
      <c r="H263" s="558"/>
    </row>
    <row r="264" spans="1:24" ht="20.05" hidden="1" customHeight="1" thickTop="1" x14ac:dyDescent="0.2">
      <c r="A264" s="536" t="s">
        <v>110</v>
      </c>
      <c r="B264" s="536"/>
      <c r="C264" s="537"/>
      <c r="D264" s="537"/>
      <c r="E264" s="537"/>
      <c r="F264" s="538">
        <f>SUM($F$249,$F$263)</f>
        <v>1765000</v>
      </c>
      <c r="G264" s="539"/>
      <c r="H264" s="539"/>
    </row>
    <row r="265" spans="1:24" hidden="1" x14ac:dyDescent="0.2">
      <c r="W265" s="3"/>
      <c r="X265"/>
    </row>
    <row r="270" spans="1:24" x14ac:dyDescent="0.2">
      <c r="A270" s="22" t="str">
        <f>IF(事業計画書!$T$5="","",事業計画書!$T$5)</f>
        <v>〇〇県</v>
      </c>
      <c r="B270" s="22"/>
    </row>
    <row r="271" spans="1:24" ht="21.3" x14ac:dyDescent="0.2">
      <c r="A271" s="34" t="s">
        <v>98</v>
      </c>
      <c r="B271" s="34"/>
      <c r="C271" s="38"/>
    </row>
    <row r="272" spans="1:24" ht="23.95" customHeight="1" x14ac:dyDescent="0.2">
      <c r="C272" s="505" t="s">
        <v>102</v>
      </c>
      <c r="D272" s="56" t="s">
        <v>127</v>
      </c>
      <c r="E272" s="506" t="s">
        <v>185</v>
      </c>
      <c r="F272" s="507"/>
      <c r="G272" s="507"/>
      <c r="H272" s="507"/>
      <c r="I272" s="507"/>
      <c r="J272" s="507"/>
      <c r="K272" s="507"/>
      <c r="L272" s="507"/>
      <c r="M272" s="508"/>
      <c r="Q272" s="13"/>
    </row>
    <row r="273" spans="1:18" ht="23.95" customHeight="1" x14ac:dyDescent="0.2">
      <c r="C273" s="505"/>
      <c r="D273" s="57" t="s">
        <v>128</v>
      </c>
      <c r="E273" s="509" t="s">
        <v>216</v>
      </c>
      <c r="F273" s="510"/>
      <c r="G273" s="510"/>
      <c r="H273" s="510"/>
      <c r="I273" s="510"/>
      <c r="J273" s="510"/>
      <c r="K273" s="510"/>
      <c r="L273" s="510"/>
      <c r="M273" s="511"/>
      <c r="Q273" s="13"/>
    </row>
    <row r="274" spans="1:18" ht="17.25" customHeight="1" x14ac:dyDescent="0.2">
      <c r="A274" s="4"/>
      <c r="B274" s="4"/>
      <c r="C274" s="6"/>
      <c r="D274" s="10"/>
      <c r="E274" s="13"/>
      <c r="F274" s="13"/>
      <c r="G274" s="13"/>
      <c r="H274" s="13"/>
      <c r="I274" s="13"/>
      <c r="J274" s="13"/>
      <c r="K274" s="13"/>
      <c r="L274" s="13"/>
      <c r="M274" s="13"/>
      <c r="N274" s="13"/>
      <c r="O274" s="13"/>
      <c r="P274" s="13"/>
      <c r="Q274" s="13"/>
    </row>
    <row r="275" spans="1:18" ht="17.25" customHeight="1" x14ac:dyDescent="0.2">
      <c r="A275" s="4"/>
      <c r="B275" s="4"/>
      <c r="C275" s="512" t="s">
        <v>37</v>
      </c>
      <c r="D275" s="513"/>
      <c r="E275" s="61" t="s">
        <v>40</v>
      </c>
      <c r="F275" s="479" t="s">
        <v>48</v>
      </c>
      <c r="G275" s="480"/>
      <c r="H275" s="480"/>
      <c r="I275" s="480"/>
      <c r="J275" s="480"/>
      <c r="K275" s="481"/>
      <c r="L275" s="1"/>
      <c r="M275" s="514" t="str">
        <f>IF($F$247&lt;&gt;0,"「費目：その他」で補助対象外に仕分けされていないものがあります。","")</f>
        <v/>
      </c>
      <c r="N275" s="514"/>
      <c r="O275" s="514"/>
      <c r="P275" s="514"/>
      <c r="Q275" s="514"/>
    </row>
    <row r="276" spans="1:18" ht="17.25" customHeight="1" x14ac:dyDescent="0.2">
      <c r="A276" s="4"/>
      <c r="B276" s="4"/>
      <c r="C276" s="515">
        <f>SUMIFS($Q$10:$Q$159,$R$10:$R$159,"")</f>
        <v>1750000</v>
      </c>
      <c r="D276" s="516"/>
      <c r="E276" s="62">
        <f>SUMIFS($Q$10:$Q$159,$R$10:$R$159,"○")</f>
        <v>15000</v>
      </c>
      <c r="F276" s="482">
        <f>SUM(C276,E276)</f>
        <v>1765000</v>
      </c>
      <c r="G276" s="483"/>
      <c r="H276" s="483"/>
      <c r="I276" s="483"/>
      <c r="J276" s="483"/>
      <c r="K276" s="484"/>
      <c r="L276" s="1"/>
      <c r="M276" s="514"/>
      <c r="N276" s="514"/>
      <c r="O276" s="514"/>
      <c r="P276" s="514"/>
      <c r="Q276" s="514"/>
    </row>
    <row r="277" spans="1:18" ht="17.25" customHeight="1" x14ac:dyDescent="0.2">
      <c r="A277" s="5" t="s">
        <v>5</v>
      </c>
      <c r="B277" s="5"/>
      <c r="C277" s="1"/>
      <c r="D277" s="11"/>
      <c r="E277" s="7"/>
      <c r="F277" s="7"/>
      <c r="G277" s="7"/>
      <c r="H277" s="7"/>
      <c r="I277" s="7"/>
      <c r="J277" s="7"/>
      <c r="K277" s="7"/>
      <c r="L277" s="7"/>
      <c r="M277" s="7"/>
      <c r="N277" s="7"/>
      <c r="O277" s="7"/>
      <c r="P277" s="7"/>
      <c r="R277" s="16" t="s">
        <v>14</v>
      </c>
    </row>
    <row r="278" spans="1:18" ht="30.05" customHeight="1" x14ac:dyDescent="0.2">
      <c r="A278" s="485" t="s">
        <v>162</v>
      </c>
      <c r="B278" s="486"/>
      <c r="C278" s="51" t="s">
        <v>10</v>
      </c>
      <c r="D278" s="51" t="s">
        <v>23</v>
      </c>
      <c r="E278" s="52" t="s">
        <v>41</v>
      </c>
      <c r="F278" s="63"/>
      <c r="G278" s="53" t="s">
        <v>35</v>
      </c>
      <c r="H278" s="54" t="s">
        <v>42</v>
      </c>
      <c r="I278" s="53" t="s">
        <v>34</v>
      </c>
      <c r="J278" s="55" t="s">
        <v>36</v>
      </c>
      <c r="K278" s="54" t="s">
        <v>42</v>
      </c>
      <c r="L278" s="53" t="s">
        <v>44</v>
      </c>
      <c r="M278" s="55" t="s">
        <v>36</v>
      </c>
      <c r="N278" s="54" t="s">
        <v>45</v>
      </c>
      <c r="O278" s="53" t="s">
        <v>46</v>
      </c>
      <c r="P278" s="54" t="s">
        <v>47</v>
      </c>
      <c r="Q278" s="113" t="s">
        <v>11</v>
      </c>
      <c r="R278" s="152" t="s">
        <v>39</v>
      </c>
    </row>
    <row r="279" spans="1:18" ht="16.45" customHeight="1" x14ac:dyDescent="0.2">
      <c r="A279" s="503">
        <v>1</v>
      </c>
      <c r="B279" s="504"/>
      <c r="C279" s="47" t="s">
        <v>178</v>
      </c>
      <c r="D279" s="48" t="s">
        <v>50</v>
      </c>
      <c r="E279" s="156" t="s">
        <v>205</v>
      </c>
      <c r="F279" s="133"/>
      <c r="G279" s="49">
        <v>1040</v>
      </c>
      <c r="H279" s="133"/>
      <c r="I279" s="128">
        <v>5</v>
      </c>
      <c r="J279" s="50" t="s">
        <v>187</v>
      </c>
      <c r="K279" s="136"/>
      <c r="L279" s="131">
        <v>80</v>
      </c>
      <c r="M279" s="50" t="s">
        <v>188</v>
      </c>
      <c r="N279" s="136"/>
      <c r="O279" s="43"/>
      <c r="P279" s="137"/>
      <c r="Q279" s="114">
        <f t="shared" ref="Q279:Q375" si="5">IF(G279="",0,INT(SUM(PRODUCT(G279,I279,L279),O279)))</f>
        <v>416000</v>
      </c>
      <c r="R279" s="116"/>
    </row>
    <row r="280" spans="1:18" ht="16.45" customHeight="1" x14ac:dyDescent="0.2">
      <c r="A280" s="493">
        <v>2</v>
      </c>
      <c r="B280" s="494"/>
      <c r="C280" s="8" t="s">
        <v>178</v>
      </c>
      <c r="D280" s="12" t="s">
        <v>9</v>
      </c>
      <c r="E280" s="157" t="s">
        <v>206</v>
      </c>
      <c r="F280" s="134"/>
      <c r="G280" s="40">
        <v>5100</v>
      </c>
      <c r="H280" s="134"/>
      <c r="I280" s="129">
        <v>5</v>
      </c>
      <c r="J280" s="19" t="s">
        <v>188</v>
      </c>
      <c r="K280" s="135"/>
      <c r="L280" s="130">
        <v>10</v>
      </c>
      <c r="M280" s="19" t="s">
        <v>190</v>
      </c>
      <c r="N280" s="135"/>
      <c r="O280" s="41"/>
      <c r="P280" s="138"/>
      <c r="Q280" s="115">
        <f t="shared" si="5"/>
        <v>255000</v>
      </c>
      <c r="R280" s="117"/>
    </row>
    <row r="281" spans="1:18" ht="16.45" customHeight="1" x14ac:dyDescent="0.2">
      <c r="A281" s="493">
        <v>3</v>
      </c>
      <c r="B281" s="494"/>
      <c r="C281" s="8" t="s">
        <v>178</v>
      </c>
      <c r="D281" s="12" t="s">
        <v>27</v>
      </c>
      <c r="E281" s="157" t="s">
        <v>207</v>
      </c>
      <c r="F281" s="134"/>
      <c r="G281" s="40">
        <v>30000</v>
      </c>
      <c r="H281" s="134"/>
      <c r="I281" s="129">
        <v>7</v>
      </c>
      <c r="J281" s="19" t="s">
        <v>190</v>
      </c>
      <c r="K281" s="135"/>
      <c r="L281" s="130"/>
      <c r="M281" s="19"/>
      <c r="N281" s="135"/>
      <c r="O281" s="41"/>
      <c r="P281" s="138"/>
      <c r="Q281" s="115">
        <f t="shared" si="5"/>
        <v>210000</v>
      </c>
      <c r="R281" s="117"/>
    </row>
    <row r="282" spans="1:18" ht="16.45" customHeight="1" x14ac:dyDescent="0.2">
      <c r="A282" s="493">
        <v>4</v>
      </c>
      <c r="B282" s="494"/>
      <c r="C282" s="8" t="s">
        <v>178</v>
      </c>
      <c r="D282" s="12" t="s">
        <v>27</v>
      </c>
      <c r="E282" s="157" t="s">
        <v>208</v>
      </c>
      <c r="F282" s="134"/>
      <c r="G282" s="40">
        <v>10900</v>
      </c>
      <c r="H282" s="134"/>
      <c r="I282" s="129">
        <v>3</v>
      </c>
      <c r="J282" s="19" t="s">
        <v>209</v>
      </c>
      <c r="K282" s="135"/>
      <c r="L282" s="130"/>
      <c r="M282" s="19"/>
      <c r="N282" s="135"/>
      <c r="O282" s="41"/>
      <c r="P282" s="138"/>
      <c r="Q282" s="115">
        <f t="shared" si="5"/>
        <v>32700</v>
      </c>
      <c r="R282" s="117"/>
    </row>
    <row r="283" spans="1:18" ht="16.45" customHeight="1" x14ac:dyDescent="0.2">
      <c r="A283" s="493">
        <v>5</v>
      </c>
      <c r="B283" s="494"/>
      <c r="C283" s="8" t="s">
        <v>177</v>
      </c>
      <c r="D283" s="12" t="s">
        <v>177</v>
      </c>
      <c r="E283" s="157" t="s">
        <v>204</v>
      </c>
      <c r="F283" s="134"/>
      <c r="G283" s="40">
        <v>10000</v>
      </c>
      <c r="H283" s="134"/>
      <c r="I283" s="129">
        <v>10</v>
      </c>
      <c r="J283" s="19" t="s">
        <v>190</v>
      </c>
      <c r="K283" s="135"/>
      <c r="L283" s="130"/>
      <c r="M283" s="19"/>
      <c r="N283" s="135"/>
      <c r="O283" s="41"/>
      <c r="P283" s="138"/>
      <c r="Q283" s="115">
        <f t="shared" si="5"/>
        <v>100000</v>
      </c>
      <c r="R283" s="117"/>
    </row>
    <row r="284" spans="1:18" ht="16.45" customHeight="1" x14ac:dyDescent="0.2">
      <c r="A284" s="493">
        <v>6</v>
      </c>
      <c r="B284" s="494"/>
      <c r="C284" s="8" t="s">
        <v>180</v>
      </c>
      <c r="D284" s="12" t="s">
        <v>2</v>
      </c>
      <c r="E284" s="157" t="s">
        <v>210</v>
      </c>
      <c r="F284" s="134"/>
      <c r="G284" s="40">
        <v>5000</v>
      </c>
      <c r="H284" s="134"/>
      <c r="I284" s="129">
        <v>20</v>
      </c>
      <c r="J284" s="19" t="s">
        <v>211</v>
      </c>
      <c r="K284" s="135"/>
      <c r="L284" s="130"/>
      <c r="M284" s="19"/>
      <c r="N284" s="135"/>
      <c r="O284" s="41"/>
      <c r="P284" s="138"/>
      <c r="Q284" s="115">
        <f t="shared" si="5"/>
        <v>100000</v>
      </c>
      <c r="R284" s="117"/>
    </row>
    <row r="285" spans="1:18" ht="16.45" customHeight="1" x14ac:dyDescent="0.2">
      <c r="A285" s="493">
        <v>7</v>
      </c>
      <c r="B285" s="494"/>
      <c r="C285" s="8" t="s">
        <v>181</v>
      </c>
      <c r="D285" s="12" t="s">
        <v>182</v>
      </c>
      <c r="E285" s="157" t="s">
        <v>193</v>
      </c>
      <c r="F285" s="134"/>
      <c r="G285" s="40">
        <v>200000</v>
      </c>
      <c r="H285" s="134"/>
      <c r="I285" s="129">
        <v>1</v>
      </c>
      <c r="J285" s="19" t="s">
        <v>190</v>
      </c>
      <c r="K285" s="135"/>
      <c r="L285" s="130"/>
      <c r="M285" s="19"/>
      <c r="N285" s="135"/>
      <c r="O285" s="41"/>
      <c r="P285" s="138"/>
      <c r="Q285" s="115">
        <f t="shared" si="5"/>
        <v>200000</v>
      </c>
      <c r="R285" s="117"/>
    </row>
    <row r="286" spans="1:18" ht="16.45" customHeight="1" x14ac:dyDescent="0.2">
      <c r="A286" s="493">
        <v>8</v>
      </c>
      <c r="B286" s="494"/>
      <c r="C286" s="8" t="s">
        <v>181</v>
      </c>
      <c r="D286" s="12" t="s">
        <v>26</v>
      </c>
      <c r="E286" s="157" t="s">
        <v>198</v>
      </c>
      <c r="F286" s="134"/>
      <c r="G286" s="40">
        <v>10</v>
      </c>
      <c r="H286" s="134"/>
      <c r="I286" s="129">
        <v>5000</v>
      </c>
      <c r="J286" s="19" t="s">
        <v>200</v>
      </c>
      <c r="K286" s="135"/>
      <c r="L286" s="130"/>
      <c r="M286" s="19"/>
      <c r="N286" s="135"/>
      <c r="O286" s="41"/>
      <c r="P286" s="138"/>
      <c r="Q286" s="115">
        <f t="shared" si="5"/>
        <v>50000</v>
      </c>
      <c r="R286" s="117"/>
    </row>
    <row r="287" spans="1:18" ht="16.45" customHeight="1" x14ac:dyDescent="0.2">
      <c r="A287" s="493">
        <v>9</v>
      </c>
      <c r="B287" s="494"/>
      <c r="C287" s="8" t="s">
        <v>181</v>
      </c>
      <c r="D287" s="12" t="s">
        <v>26</v>
      </c>
      <c r="E287" s="157" t="s">
        <v>213</v>
      </c>
      <c r="F287" s="134"/>
      <c r="G287" s="40">
        <v>150000</v>
      </c>
      <c r="H287" s="134"/>
      <c r="I287" s="129">
        <v>1</v>
      </c>
      <c r="J287" s="19" t="s">
        <v>196</v>
      </c>
      <c r="K287" s="135"/>
      <c r="L287" s="130"/>
      <c r="M287" s="19"/>
      <c r="N287" s="135"/>
      <c r="O287" s="41"/>
      <c r="P287" s="138"/>
      <c r="Q287" s="115">
        <f t="shared" si="5"/>
        <v>150000</v>
      </c>
      <c r="R287" s="117"/>
    </row>
    <row r="288" spans="1:18" ht="16.45" customHeight="1" x14ac:dyDescent="0.2">
      <c r="A288" s="493">
        <v>10</v>
      </c>
      <c r="B288" s="494"/>
      <c r="C288" s="8" t="s">
        <v>181</v>
      </c>
      <c r="D288" s="12" t="s">
        <v>26</v>
      </c>
      <c r="E288" s="157" t="s">
        <v>212</v>
      </c>
      <c r="F288" s="134"/>
      <c r="G288" s="40">
        <v>150000</v>
      </c>
      <c r="H288" s="134"/>
      <c r="I288" s="129">
        <v>1</v>
      </c>
      <c r="J288" s="19" t="s">
        <v>196</v>
      </c>
      <c r="K288" s="135"/>
      <c r="L288" s="130"/>
      <c r="M288" s="19"/>
      <c r="N288" s="135"/>
      <c r="O288" s="41"/>
      <c r="P288" s="138"/>
      <c r="Q288" s="115">
        <f t="shared" si="5"/>
        <v>150000</v>
      </c>
      <c r="R288" s="117"/>
    </row>
    <row r="289" spans="1:18" ht="16.45" customHeight="1" x14ac:dyDescent="0.2">
      <c r="A289" s="493">
        <v>11</v>
      </c>
      <c r="B289" s="494"/>
      <c r="C289" s="8" t="s">
        <v>181</v>
      </c>
      <c r="D289" s="12" t="s">
        <v>26</v>
      </c>
      <c r="E289" s="157" t="s">
        <v>214</v>
      </c>
      <c r="F289" s="134"/>
      <c r="G289" s="40">
        <v>330000</v>
      </c>
      <c r="H289" s="134"/>
      <c r="I289" s="129">
        <v>1</v>
      </c>
      <c r="J289" s="19" t="s">
        <v>196</v>
      </c>
      <c r="K289" s="135"/>
      <c r="L289" s="130"/>
      <c r="M289" s="19"/>
      <c r="N289" s="135"/>
      <c r="O289" s="41"/>
      <c r="P289" s="138"/>
      <c r="Q289" s="115">
        <f t="shared" si="5"/>
        <v>330000</v>
      </c>
      <c r="R289" s="117"/>
    </row>
    <row r="290" spans="1:18" ht="16.45" customHeight="1" x14ac:dyDescent="0.2">
      <c r="A290" s="493">
        <v>12</v>
      </c>
      <c r="B290" s="494"/>
      <c r="C290" s="8" t="s">
        <v>181</v>
      </c>
      <c r="D290" s="12" t="s">
        <v>179</v>
      </c>
      <c r="E290" s="157" t="s">
        <v>195</v>
      </c>
      <c r="F290" s="134"/>
      <c r="G290" s="40">
        <v>6300</v>
      </c>
      <c r="H290" s="135"/>
      <c r="I290" s="130">
        <v>1</v>
      </c>
      <c r="J290" s="19" t="s">
        <v>196</v>
      </c>
      <c r="K290" s="135"/>
      <c r="L290" s="130"/>
      <c r="M290" s="19"/>
      <c r="N290" s="135"/>
      <c r="O290" s="41"/>
      <c r="P290" s="138"/>
      <c r="Q290" s="115">
        <f t="shared" si="5"/>
        <v>6300</v>
      </c>
      <c r="R290" s="117"/>
    </row>
    <row r="291" spans="1:18" ht="16.45" customHeight="1" x14ac:dyDescent="0.2">
      <c r="A291" s="493">
        <v>13</v>
      </c>
      <c r="B291" s="494"/>
      <c r="C291" s="8"/>
      <c r="D291" s="12"/>
      <c r="E291" s="157"/>
      <c r="F291" s="134"/>
      <c r="G291" s="40"/>
      <c r="H291" s="135"/>
      <c r="I291" s="130"/>
      <c r="J291" s="19"/>
      <c r="K291" s="135"/>
      <c r="L291" s="130"/>
      <c r="M291" s="19"/>
      <c r="N291" s="135"/>
      <c r="O291" s="41"/>
      <c r="P291" s="138"/>
      <c r="Q291" s="115">
        <f t="shared" si="5"/>
        <v>0</v>
      </c>
      <c r="R291" s="117"/>
    </row>
    <row r="292" spans="1:18" ht="16.45" customHeight="1" x14ac:dyDescent="0.2">
      <c r="A292" s="493">
        <v>14</v>
      </c>
      <c r="B292" s="494"/>
      <c r="C292" s="8"/>
      <c r="D292" s="12"/>
      <c r="E292" s="157"/>
      <c r="F292" s="134"/>
      <c r="G292" s="40"/>
      <c r="H292" s="135"/>
      <c r="I292" s="130"/>
      <c r="J292" s="19"/>
      <c r="K292" s="135"/>
      <c r="L292" s="130"/>
      <c r="M292" s="19"/>
      <c r="N292" s="135"/>
      <c r="O292" s="41"/>
      <c r="P292" s="138"/>
      <c r="Q292" s="115">
        <f t="shared" si="5"/>
        <v>0</v>
      </c>
      <c r="R292" s="117"/>
    </row>
    <row r="293" spans="1:18" ht="18" hidden="1" customHeight="1" x14ac:dyDescent="0.2">
      <c r="A293" s="493">
        <v>15</v>
      </c>
      <c r="B293" s="494"/>
      <c r="C293" s="8"/>
      <c r="D293" s="12"/>
      <c r="E293" s="157"/>
      <c r="F293" s="134"/>
      <c r="G293" s="40"/>
      <c r="H293" s="135"/>
      <c r="I293" s="130"/>
      <c r="J293" s="19"/>
      <c r="K293" s="135"/>
      <c r="L293" s="130"/>
      <c r="M293" s="19"/>
      <c r="N293" s="135"/>
      <c r="O293" s="41"/>
      <c r="P293" s="138"/>
      <c r="Q293" s="115">
        <f t="shared" si="5"/>
        <v>0</v>
      </c>
      <c r="R293" s="117"/>
    </row>
    <row r="294" spans="1:18" hidden="1" x14ac:dyDescent="0.2">
      <c r="A294" s="493">
        <v>16</v>
      </c>
      <c r="B294" s="494"/>
      <c r="C294" s="8"/>
      <c r="D294" s="12"/>
      <c r="E294" s="157"/>
      <c r="F294" s="134"/>
      <c r="G294" s="40"/>
      <c r="H294" s="135"/>
      <c r="I294" s="130"/>
      <c r="J294" s="19"/>
      <c r="K294" s="135"/>
      <c r="L294" s="130"/>
      <c r="M294" s="19"/>
      <c r="N294" s="135"/>
      <c r="O294" s="41"/>
      <c r="P294" s="138"/>
      <c r="Q294" s="115">
        <f t="shared" si="5"/>
        <v>0</v>
      </c>
      <c r="R294" s="117"/>
    </row>
    <row r="295" spans="1:18" hidden="1" x14ac:dyDescent="0.2">
      <c r="A295" s="493">
        <v>17</v>
      </c>
      <c r="B295" s="494"/>
      <c r="C295" s="8"/>
      <c r="D295" s="12"/>
      <c r="E295" s="157"/>
      <c r="F295" s="134"/>
      <c r="G295" s="40"/>
      <c r="H295" s="134"/>
      <c r="I295" s="129"/>
      <c r="J295" s="19"/>
      <c r="K295" s="134"/>
      <c r="L295" s="130"/>
      <c r="M295" s="35"/>
      <c r="N295" s="135"/>
      <c r="O295" s="41"/>
      <c r="P295" s="138"/>
      <c r="Q295" s="115">
        <f t="shared" si="5"/>
        <v>0</v>
      </c>
      <c r="R295" s="117"/>
    </row>
    <row r="296" spans="1:18" hidden="1" x14ac:dyDescent="0.2">
      <c r="A296" s="493">
        <v>18</v>
      </c>
      <c r="B296" s="494"/>
      <c r="C296" s="8"/>
      <c r="D296" s="12"/>
      <c r="E296" s="157"/>
      <c r="F296" s="134"/>
      <c r="G296" s="40"/>
      <c r="H296" s="134"/>
      <c r="I296" s="129"/>
      <c r="J296" s="19"/>
      <c r="K296" s="134"/>
      <c r="L296" s="130"/>
      <c r="M296" s="35"/>
      <c r="N296" s="135"/>
      <c r="O296" s="41"/>
      <c r="P296" s="138"/>
      <c r="Q296" s="115">
        <f t="shared" si="5"/>
        <v>0</v>
      </c>
      <c r="R296" s="117"/>
    </row>
    <row r="297" spans="1:18" hidden="1" x14ac:dyDescent="0.2">
      <c r="A297" s="493">
        <v>19</v>
      </c>
      <c r="B297" s="494"/>
      <c r="C297" s="8"/>
      <c r="D297" s="12"/>
      <c r="E297" s="157"/>
      <c r="F297" s="134"/>
      <c r="G297" s="40"/>
      <c r="H297" s="134"/>
      <c r="I297" s="129"/>
      <c r="J297" s="19"/>
      <c r="K297" s="134"/>
      <c r="L297" s="130"/>
      <c r="M297" s="35"/>
      <c r="N297" s="135"/>
      <c r="O297" s="41"/>
      <c r="P297" s="138"/>
      <c r="Q297" s="115">
        <f t="shared" si="5"/>
        <v>0</v>
      </c>
      <c r="R297" s="117"/>
    </row>
    <row r="298" spans="1:18" hidden="1" x14ac:dyDescent="0.2">
      <c r="A298" s="493">
        <v>20</v>
      </c>
      <c r="B298" s="494"/>
      <c r="C298" s="8"/>
      <c r="D298" s="12"/>
      <c r="E298" s="157"/>
      <c r="F298" s="134"/>
      <c r="G298" s="40"/>
      <c r="H298" s="134"/>
      <c r="I298" s="129"/>
      <c r="J298" s="19"/>
      <c r="K298" s="135"/>
      <c r="L298" s="130"/>
      <c r="M298" s="19"/>
      <c r="N298" s="135"/>
      <c r="O298" s="41"/>
      <c r="P298" s="138"/>
      <c r="Q298" s="115">
        <f t="shared" si="5"/>
        <v>0</v>
      </c>
      <c r="R298" s="117"/>
    </row>
    <row r="299" spans="1:18" hidden="1" x14ac:dyDescent="0.2">
      <c r="A299" s="493">
        <v>21</v>
      </c>
      <c r="B299" s="494"/>
      <c r="C299" s="8"/>
      <c r="D299" s="12"/>
      <c r="E299" s="157"/>
      <c r="F299" s="134"/>
      <c r="G299" s="40"/>
      <c r="H299" s="134"/>
      <c r="I299" s="129"/>
      <c r="J299" s="19"/>
      <c r="K299" s="135"/>
      <c r="L299" s="130"/>
      <c r="M299" s="19"/>
      <c r="N299" s="135"/>
      <c r="O299" s="41"/>
      <c r="P299" s="138"/>
      <c r="Q299" s="115">
        <f t="shared" si="5"/>
        <v>0</v>
      </c>
      <c r="R299" s="117"/>
    </row>
    <row r="300" spans="1:18" hidden="1" x14ac:dyDescent="0.2">
      <c r="A300" s="493">
        <v>22</v>
      </c>
      <c r="B300" s="494"/>
      <c r="C300" s="8"/>
      <c r="D300" s="12"/>
      <c r="E300" s="157"/>
      <c r="F300" s="134"/>
      <c r="G300" s="40"/>
      <c r="H300" s="134"/>
      <c r="I300" s="129"/>
      <c r="J300" s="19"/>
      <c r="K300" s="135"/>
      <c r="L300" s="130"/>
      <c r="M300" s="19"/>
      <c r="N300" s="135"/>
      <c r="O300" s="41"/>
      <c r="P300" s="138"/>
      <c r="Q300" s="115">
        <f t="shared" si="5"/>
        <v>0</v>
      </c>
      <c r="R300" s="117"/>
    </row>
    <row r="301" spans="1:18" hidden="1" x14ac:dyDescent="0.2">
      <c r="A301" s="493">
        <v>23</v>
      </c>
      <c r="B301" s="494"/>
      <c r="C301" s="8"/>
      <c r="D301" s="12"/>
      <c r="E301" s="157"/>
      <c r="F301" s="134"/>
      <c r="G301" s="40"/>
      <c r="H301" s="134"/>
      <c r="I301" s="129"/>
      <c r="J301" s="19"/>
      <c r="K301" s="135"/>
      <c r="L301" s="130"/>
      <c r="M301" s="19"/>
      <c r="N301" s="135"/>
      <c r="O301" s="41"/>
      <c r="P301" s="138"/>
      <c r="Q301" s="115">
        <f t="shared" si="5"/>
        <v>0</v>
      </c>
      <c r="R301" s="117"/>
    </row>
    <row r="302" spans="1:18" hidden="1" x14ac:dyDescent="0.2">
      <c r="A302" s="493">
        <v>24</v>
      </c>
      <c r="B302" s="494"/>
      <c r="C302" s="8"/>
      <c r="D302" s="12"/>
      <c r="E302" s="157"/>
      <c r="F302" s="134"/>
      <c r="G302" s="40"/>
      <c r="H302" s="134"/>
      <c r="I302" s="129"/>
      <c r="J302" s="19"/>
      <c r="K302" s="135"/>
      <c r="L302" s="130"/>
      <c r="M302" s="19"/>
      <c r="N302" s="135"/>
      <c r="O302" s="41"/>
      <c r="P302" s="138"/>
      <c r="Q302" s="115">
        <f t="shared" si="5"/>
        <v>0</v>
      </c>
      <c r="R302" s="117"/>
    </row>
    <row r="303" spans="1:18" hidden="1" x14ac:dyDescent="0.2">
      <c r="A303" s="493">
        <v>25</v>
      </c>
      <c r="B303" s="494"/>
      <c r="C303" s="8"/>
      <c r="D303" s="12"/>
      <c r="E303" s="157"/>
      <c r="F303" s="134"/>
      <c r="G303" s="40"/>
      <c r="H303" s="134"/>
      <c r="I303" s="129"/>
      <c r="J303" s="19"/>
      <c r="K303" s="135"/>
      <c r="L303" s="130"/>
      <c r="M303" s="19"/>
      <c r="N303" s="135"/>
      <c r="O303" s="41"/>
      <c r="P303" s="138"/>
      <c r="Q303" s="115">
        <f t="shared" si="5"/>
        <v>0</v>
      </c>
      <c r="R303" s="117"/>
    </row>
    <row r="304" spans="1:18" hidden="1" x14ac:dyDescent="0.2">
      <c r="A304" s="493">
        <v>26</v>
      </c>
      <c r="B304" s="494"/>
      <c r="C304" s="8"/>
      <c r="D304" s="12"/>
      <c r="E304" s="157"/>
      <c r="F304" s="134"/>
      <c r="G304" s="40"/>
      <c r="H304" s="134"/>
      <c r="I304" s="129"/>
      <c r="J304" s="19"/>
      <c r="K304" s="135"/>
      <c r="L304" s="130"/>
      <c r="M304" s="19"/>
      <c r="N304" s="135"/>
      <c r="O304" s="41"/>
      <c r="P304" s="138"/>
      <c r="Q304" s="115">
        <f t="shared" si="5"/>
        <v>0</v>
      </c>
      <c r="R304" s="117"/>
    </row>
    <row r="305" spans="1:18" hidden="1" x14ac:dyDescent="0.2">
      <c r="A305" s="493">
        <v>27</v>
      </c>
      <c r="B305" s="494"/>
      <c r="C305" s="8"/>
      <c r="D305" s="12"/>
      <c r="E305" s="157"/>
      <c r="F305" s="134"/>
      <c r="G305" s="40"/>
      <c r="H305" s="134"/>
      <c r="I305" s="129"/>
      <c r="J305" s="19"/>
      <c r="K305" s="135"/>
      <c r="L305" s="130"/>
      <c r="M305" s="19"/>
      <c r="N305" s="135"/>
      <c r="O305" s="41"/>
      <c r="P305" s="138"/>
      <c r="Q305" s="115">
        <f t="shared" si="5"/>
        <v>0</v>
      </c>
      <c r="R305" s="117"/>
    </row>
    <row r="306" spans="1:18" hidden="1" x14ac:dyDescent="0.2">
      <c r="A306" s="493">
        <v>28</v>
      </c>
      <c r="B306" s="494"/>
      <c r="C306" s="8"/>
      <c r="D306" s="12"/>
      <c r="E306" s="157"/>
      <c r="F306" s="134"/>
      <c r="G306" s="40"/>
      <c r="H306" s="134"/>
      <c r="I306" s="129"/>
      <c r="J306" s="19"/>
      <c r="K306" s="135"/>
      <c r="L306" s="130"/>
      <c r="M306" s="19"/>
      <c r="N306" s="135"/>
      <c r="O306" s="41"/>
      <c r="P306" s="138"/>
      <c r="Q306" s="115">
        <f t="shared" si="5"/>
        <v>0</v>
      </c>
      <c r="R306" s="117"/>
    </row>
    <row r="307" spans="1:18" hidden="1" x14ac:dyDescent="0.2">
      <c r="A307" s="493">
        <v>29</v>
      </c>
      <c r="B307" s="494"/>
      <c r="C307" s="8"/>
      <c r="D307" s="12"/>
      <c r="E307" s="157"/>
      <c r="F307" s="134"/>
      <c r="G307" s="40"/>
      <c r="H307" s="134"/>
      <c r="I307" s="129"/>
      <c r="J307" s="19"/>
      <c r="K307" s="135"/>
      <c r="L307" s="130"/>
      <c r="M307" s="19"/>
      <c r="N307" s="135"/>
      <c r="O307" s="41"/>
      <c r="P307" s="138"/>
      <c r="Q307" s="115">
        <f t="shared" si="5"/>
        <v>0</v>
      </c>
      <c r="R307" s="117"/>
    </row>
    <row r="308" spans="1:18" hidden="1" x14ac:dyDescent="0.2">
      <c r="A308" s="493">
        <v>30</v>
      </c>
      <c r="B308" s="494"/>
      <c r="C308" s="8"/>
      <c r="D308" s="12"/>
      <c r="E308" s="157"/>
      <c r="F308" s="134"/>
      <c r="G308" s="40"/>
      <c r="H308" s="134"/>
      <c r="I308" s="129"/>
      <c r="J308" s="19"/>
      <c r="K308" s="135"/>
      <c r="L308" s="130"/>
      <c r="M308" s="19"/>
      <c r="N308" s="135"/>
      <c r="O308" s="41"/>
      <c r="P308" s="138"/>
      <c r="Q308" s="115">
        <f t="shared" si="5"/>
        <v>0</v>
      </c>
      <c r="R308" s="117"/>
    </row>
    <row r="309" spans="1:18" hidden="1" x14ac:dyDescent="0.2">
      <c r="A309" s="493">
        <v>31</v>
      </c>
      <c r="B309" s="494"/>
      <c r="C309" s="8"/>
      <c r="D309" s="12"/>
      <c r="E309" s="157"/>
      <c r="F309" s="134"/>
      <c r="G309" s="40"/>
      <c r="H309" s="134"/>
      <c r="I309" s="129"/>
      <c r="J309" s="19"/>
      <c r="K309" s="135"/>
      <c r="L309" s="130"/>
      <c r="M309" s="19"/>
      <c r="N309" s="135"/>
      <c r="O309" s="41"/>
      <c r="P309" s="138"/>
      <c r="Q309" s="115">
        <f t="shared" si="5"/>
        <v>0</v>
      </c>
      <c r="R309" s="117"/>
    </row>
    <row r="310" spans="1:18" hidden="1" x14ac:dyDescent="0.2">
      <c r="A310" s="493">
        <v>32</v>
      </c>
      <c r="B310" s="494"/>
      <c r="C310" s="8"/>
      <c r="D310" s="12"/>
      <c r="E310" s="157"/>
      <c r="F310" s="134"/>
      <c r="G310" s="40"/>
      <c r="H310" s="134"/>
      <c r="I310" s="129"/>
      <c r="J310" s="19"/>
      <c r="K310" s="135"/>
      <c r="L310" s="130"/>
      <c r="M310" s="19"/>
      <c r="N310" s="135"/>
      <c r="O310" s="41"/>
      <c r="P310" s="138"/>
      <c r="Q310" s="115">
        <f t="shared" si="5"/>
        <v>0</v>
      </c>
      <c r="R310" s="117"/>
    </row>
    <row r="311" spans="1:18" hidden="1" x14ac:dyDescent="0.2">
      <c r="A311" s="493">
        <v>33</v>
      </c>
      <c r="B311" s="494"/>
      <c r="C311" s="8"/>
      <c r="D311" s="12"/>
      <c r="E311" s="157"/>
      <c r="F311" s="134"/>
      <c r="G311" s="40"/>
      <c r="H311" s="134"/>
      <c r="I311" s="129"/>
      <c r="J311" s="19"/>
      <c r="K311" s="135"/>
      <c r="L311" s="130"/>
      <c r="M311" s="19"/>
      <c r="N311" s="135"/>
      <c r="O311" s="41"/>
      <c r="P311" s="138"/>
      <c r="Q311" s="115">
        <f t="shared" si="5"/>
        <v>0</v>
      </c>
      <c r="R311" s="117"/>
    </row>
    <row r="312" spans="1:18" hidden="1" x14ac:dyDescent="0.2">
      <c r="A312" s="493">
        <v>34</v>
      </c>
      <c r="B312" s="494"/>
      <c r="C312" s="8"/>
      <c r="D312" s="12"/>
      <c r="E312" s="157"/>
      <c r="F312" s="134"/>
      <c r="G312" s="40"/>
      <c r="H312" s="134"/>
      <c r="I312" s="129"/>
      <c r="J312" s="19"/>
      <c r="K312" s="135"/>
      <c r="L312" s="130"/>
      <c r="M312" s="19"/>
      <c r="N312" s="135"/>
      <c r="O312" s="41"/>
      <c r="P312" s="138"/>
      <c r="Q312" s="115">
        <f t="shared" si="5"/>
        <v>0</v>
      </c>
      <c r="R312" s="117"/>
    </row>
    <row r="313" spans="1:18" hidden="1" x14ac:dyDescent="0.2">
      <c r="A313" s="493">
        <v>35</v>
      </c>
      <c r="B313" s="494"/>
      <c r="C313" s="8"/>
      <c r="D313" s="12"/>
      <c r="E313" s="157"/>
      <c r="F313" s="134"/>
      <c r="G313" s="40"/>
      <c r="H313" s="134"/>
      <c r="I313" s="129"/>
      <c r="J313" s="19"/>
      <c r="K313" s="135"/>
      <c r="L313" s="130"/>
      <c r="M313" s="19"/>
      <c r="N313" s="135"/>
      <c r="O313" s="41"/>
      <c r="P313" s="138"/>
      <c r="Q313" s="115">
        <f t="shared" si="5"/>
        <v>0</v>
      </c>
      <c r="R313" s="117"/>
    </row>
    <row r="314" spans="1:18" hidden="1" x14ac:dyDescent="0.2">
      <c r="A314" s="493">
        <v>36</v>
      </c>
      <c r="B314" s="494"/>
      <c r="C314" s="8"/>
      <c r="D314" s="12"/>
      <c r="E314" s="157"/>
      <c r="F314" s="134"/>
      <c r="G314" s="40"/>
      <c r="H314" s="135"/>
      <c r="I314" s="130"/>
      <c r="J314" s="19"/>
      <c r="K314" s="135"/>
      <c r="L314" s="130"/>
      <c r="M314" s="19"/>
      <c r="N314" s="135"/>
      <c r="O314" s="41"/>
      <c r="P314" s="138"/>
      <c r="Q314" s="115">
        <f t="shared" si="5"/>
        <v>0</v>
      </c>
      <c r="R314" s="117"/>
    </row>
    <row r="315" spans="1:18" hidden="1" x14ac:dyDescent="0.2">
      <c r="A315" s="493">
        <v>37</v>
      </c>
      <c r="B315" s="494"/>
      <c r="C315" s="8"/>
      <c r="D315" s="12"/>
      <c r="E315" s="157"/>
      <c r="F315" s="134"/>
      <c r="G315" s="40"/>
      <c r="H315" s="134"/>
      <c r="I315" s="129"/>
      <c r="J315" s="19"/>
      <c r="K315" s="135"/>
      <c r="L315" s="130"/>
      <c r="M315" s="19"/>
      <c r="N315" s="135"/>
      <c r="O315" s="41"/>
      <c r="P315" s="138"/>
      <c r="Q315" s="115">
        <f t="shared" si="5"/>
        <v>0</v>
      </c>
      <c r="R315" s="117"/>
    </row>
    <row r="316" spans="1:18" hidden="1" x14ac:dyDescent="0.2">
      <c r="A316" s="493">
        <v>38</v>
      </c>
      <c r="B316" s="494"/>
      <c r="C316" s="8"/>
      <c r="D316" s="12"/>
      <c r="E316" s="157"/>
      <c r="F316" s="134"/>
      <c r="G316" s="40"/>
      <c r="H316" s="134"/>
      <c r="I316" s="129"/>
      <c r="J316" s="19"/>
      <c r="K316" s="135"/>
      <c r="L316" s="130"/>
      <c r="M316" s="19"/>
      <c r="N316" s="135"/>
      <c r="O316" s="41"/>
      <c r="P316" s="138"/>
      <c r="Q316" s="115">
        <f t="shared" si="5"/>
        <v>0</v>
      </c>
      <c r="R316" s="117"/>
    </row>
    <row r="317" spans="1:18" hidden="1" x14ac:dyDescent="0.2">
      <c r="A317" s="493">
        <v>39</v>
      </c>
      <c r="B317" s="494"/>
      <c r="C317" s="8"/>
      <c r="D317" s="12"/>
      <c r="E317" s="157"/>
      <c r="F317" s="134"/>
      <c r="G317" s="41"/>
      <c r="H317" s="135"/>
      <c r="I317" s="130"/>
      <c r="J317" s="19"/>
      <c r="K317" s="135"/>
      <c r="L317" s="130"/>
      <c r="M317" s="19"/>
      <c r="N317" s="135"/>
      <c r="O317" s="41"/>
      <c r="P317" s="138"/>
      <c r="Q317" s="115">
        <f t="shared" si="5"/>
        <v>0</v>
      </c>
      <c r="R317" s="117"/>
    </row>
    <row r="318" spans="1:18" hidden="1" x14ac:dyDescent="0.2">
      <c r="A318" s="493">
        <v>40</v>
      </c>
      <c r="B318" s="494"/>
      <c r="C318" s="8"/>
      <c r="D318" s="12"/>
      <c r="E318" s="157"/>
      <c r="F318" s="134"/>
      <c r="G318" s="41"/>
      <c r="H318" s="135"/>
      <c r="I318" s="130"/>
      <c r="J318" s="19"/>
      <c r="K318" s="135"/>
      <c r="L318" s="130"/>
      <c r="M318" s="19"/>
      <c r="N318" s="135"/>
      <c r="O318" s="41"/>
      <c r="P318" s="138"/>
      <c r="Q318" s="115">
        <f t="shared" si="5"/>
        <v>0</v>
      </c>
      <c r="R318" s="117"/>
    </row>
    <row r="319" spans="1:18" hidden="1" x14ac:dyDescent="0.2">
      <c r="A319" s="493">
        <v>41</v>
      </c>
      <c r="B319" s="494"/>
      <c r="C319" s="8"/>
      <c r="D319" s="12"/>
      <c r="E319" s="157"/>
      <c r="F319" s="134"/>
      <c r="G319" s="41"/>
      <c r="H319" s="135"/>
      <c r="I319" s="130"/>
      <c r="J319" s="19"/>
      <c r="K319" s="135"/>
      <c r="L319" s="130"/>
      <c r="M319" s="19"/>
      <c r="N319" s="135"/>
      <c r="O319" s="41"/>
      <c r="P319" s="138"/>
      <c r="Q319" s="115">
        <f t="shared" si="5"/>
        <v>0</v>
      </c>
      <c r="R319" s="117"/>
    </row>
    <row r="320" spans="1:18" hidden="1" x14ac:dyDescent="0.2">
      <c r="A320" s="493">
        <v>42</v>
      </c>
      <c r="B320" s="494"/>
      <c r="C320" s="8"/>
      <c r="D320" s="8"/>
      <c r="E320" s="157"/>
      <c r="F320" s="134"/>
      <c r="G320" s="41"/>
      <c r="H320" s="135"/>
      <c r="I320" s="130"/>
      <c r="J320" s="19"/>
      <c r="K320" s="135"/>
      <c r="L320" s="130"/>
      <c r="M320" s="19"/>
      <c r="N320" s="135"/>
      <c r="O320" s="41"/>
      <c r="P320" s="138"/>
      <c r="Q320" s="115">
        <f t="shared" si="5"/>
        <v>0</v>
      </c>
      <c r="R320" s="117"/>
    </row>
    <row r="321" spans="1:18" hidden="1" x14ac:dyDescent="0.2">
      <c r="A321" s="493">
        <v>43</v>
      </c>
      <c r="B321" s="494"/>
      <c r="C321" s="8"/>
      <c r="D321" s="8"/>
      <c r="E321" s="157"/>
      <c r="F321" s="134"/>
      <c r="G321" s="41"/>
      <c r="H321" s="135"/>
      <c r="I321" s="130"/>
      <c r="J321" s="19"/>
      <c r="K321" s="135"/>
      <c r="L321" s="130"/>
      <c r="M321" s="19"/>
      <c r="N321" s="135"/>
      <c r="O321" s="41"/>
      <c r="P321" s="138"/>
      <c r="Q321" s="115">
        <f t="shared" si="5"/>
        <v>0</v>
      </c>
      <c r="R321" s="117"/>
    </row>
    <row r="322" spans="1:18" hidden="1" x14ac:dyDescent="0.2">
      <c r="A322" s="493">
        <v>44</v>
      </c>
      <c r="B322" s="494"/>
      <c r="C322" s="8"/>
      <c r="D322" s="8"/>
      <c r="E322" s="157"/>
      <c r="F322" s="134"/>
      <c r="G322" s="41"/>
      <c r="H322" s="135"/>
      <c r="I322" s="130"/>
      <c r="J322" s="19"/>
      <c r="K322" s="135"/>
      <c r="L322" s="130"/>
      <c r="M322" s="19"/>
      <c r="N322" s="135"/>
      <c r="O322" s="41"/>
      <c r="P322" s="138"/>
      <c r="Q322" s="115">
        <f t="shared" si="5"/>
        <v>0</v>
      </c>
      <c r="R322" s="117"/>
    </row>
    <row r="323" spans="1:18" hidden="1" x14ac:dyDescent="0.2">
      <c r="A323" s="493">
        <v>45</v>
      </c>
      <c r="B323" s="494"/>
      <c r="C323" s="8"/>
      <c r="D323" s="8"/>
      <c r="E323" s="157"/>
      <c r="F323" s="134"/>
      <c r="G323" s="41"/>
      <c r="H323" s="135"/>
      <c r="I323" s="130"/>
      <c r="J323" s="19"/>
      <c r="K323" s="135"/>
      <c r="L323" s="130"/>
      <c r="M323" s="19"/>
      <c r="N323" s="135"/>
      <c r="O323" s="41"/>
      <c r="P323" s="138"/>
      <c r="Q323" s="115">
        <f t="shared" si="5"/>
        <v>0</v>
      </c>
      <c r="R323" s="117"/>
    </row>
    <row r="324" spans="1:18" hidden="1" x14ac:dyDescent="0.2">
      <c r="A324" s="493">
        <v>46</v>
      </c>
      <c r="B324" s="494"/>
      <c r="C324" s="8"/>
      <c r="D324" s="8"/>
      <c r="E324" s="157"/>
      <c r="F324" s="134"/>
      <c r="G324" s="41"/>
      <c r="H324" s="135"/>
      <c r="I324" s="130"/>
      <c r="J324" s="19"/>
      <c r="K324" s="135"/>
      <c r="L324" s="130"/>
      <c r="M324" s="19"/>
      <c r="N324" s="135"/>
      <c r="O324" s="41"/>
      <c r="P324" s="138"/>
      <c r="Q324" s="115">
        <f t="shared" si="5"/>
        <v>0</v>
      </c>
      <c r="R324" s="117"/>
    </row>
    <row r="325" spans="1:18" hidden="1" x14ac:dyDescent="0.2">
      <c r="A325" s="493">
        <v>47</v>
      </c>
      <c r="B325" s="494"/>
      <c r="C325" s="8"/>
      <c r="D325" s="8"/>
      <c r="E325" s="157"/>
      <c r="F325" s="134"/>
      <c r="G325" s="41"/>
      <c r="H325" s="135"/>
      <c r="I325" s="130"/>
      <c r="J325" s="19"/>
      <c r="K325" s="135"/>
      <c r="L325" s="130"/>
      <c r="M325" s="19"/>
      <c r="N325" s="135"/>
      <c r="O325" s="41"/>
      <c r="P325" s="138"/>
      <c r="Q325" s="115">
        <f t="shared" si="5"/>
        <v>0</v>
      </c>
      <c r="R325" s="117"/>
    </row>
    <row r="326" spans="1:18" hidden="1" x14ac:dyDescent="0.2">
      <c r="A326" s="493">
        <v>48</v>
      </c>
      <c r="B326" s="494"/>
      <c r="C326" s="8"/>
      <c r="D326" s="8"/>
      <c r="E326" s="157"/>
      <c r="F326" s="134"/>
      <c r="G326" s="41"/>
      <c r="H326" s="135"/>
      <c r="I326" s="130"/>
      <c r="J326" s="19"/>
      <c r="K326" s="135"/>
      <c r="L326" s="130"/>
      <c r="M326" s="19"/>
      <c r="N326" s="135"/>
      <c r="O326" s="41"/>
      <c r="P326" s="138"/>
      <c r="Q326" s="115">
        <f t="shared" si="5"/>
        <v>0</v>
      </c>
      <c r="R326" s="117"/>
    </row>
    <row r="327" spans="1:18" hidden="1" x14ac:dyDescent="0.2">
      <c r="A327" s="493">
        <v>49</v>
      </c>
      <c r="B327" s="494"/>
      <c r="C327" s="8"/>
      <c r="D327" s="8"/>
      <c r="E327" s="157"/>
      <c r="F327" s="134"/>
      <c r="G327" s="41"/>
      <c r="H327" s="135"/>
      <c r="I327" s="130"/>
      <c r="J327" s="19"/>
      <c r="K327" s="135"/>
      <c r="L327" s="130"/>
      <c r="M327" s="19"/>
      <c r="N327" s="135"/>
      <c r="O327" s="41"/>
      <c r="P327" s="138"/>
      <c r="Q327" s="115">
        <f t="shared" si="5"/>
        <v>0</v>
      </c>
      <c r="R327" s="117"/>
    </row>
    <row r="328" spans="1:18" hidden="1" x14ac:dyDescent="0.2">
      <c r="A328" s="493">
        <v>50</v>
      </c>
      <c r="B328" s="494"/>
      <c r="C328" s="8"/>
      <c r="D328" s="8"/>
      <c r="E328" s="157"/>
      <c r="F328" s="134"/>
      <c r="G328" s="41"/>
      <c r="H328" s="135"/>
      <c r="I328" s="130"/>
      <c r="J328" s="19"/>
      <c r="K328" s="135"/>
      <c r="L328" s="130"/>
      <c r="M328" s="19"/>
      <c r="N328" s="135"/>
      <c r="O328" s="41"/>
      <c r="P328" s="138"/>
      <c r="Q328" s="115">
        <f t="shared" si="5"/>
        <v>0</v>
      </c>
      <c r="R328" s="117"/>
    </row>
    <row r="329" spans="1:18" hidden="1" x14ac:dyDescent="0.2">
      <c r="A329" s="493">
        <v>51</v>
      </c>
      <c r="B329" s="494"/>
      <c r="C329" s="8"/>
      <c r="D329" s="8"/>
      <c r="E329" s="157"/>
      <c r="F329" s="134"/>
      <c r="G329" s="41"/>
      <c r="H329" s="135"/>
      <c r="I329" s="130"/>
      <c r="J329" s="19"/>
      <c r="K329" s="135"/>
      <c r="L329" s="130"/>
      <c r="M329" s="19"/>
      <c r="N329" s="135"/>
      <c r="O329" s="41"/>
      <c r="P329" s="138"/>
      <c r="Q329" s="115">
        <f t="shared" si="5"/>
        <v>0</v>
      </c>
      <c r="R329" s="117"/>
    </row>
    <row r="330" spans="1:18" hidden="1" x14ac:dyDescent="0.2">
      <c r="A330" s="493">
        <v>52</v>
      </c>
      <c r="B330" s="494"/>
      <c r="C330" s="8"/>
      <c r="D330" s="8"/>
      <c r="E330" s="157"/>
      <c r="F330" s="134"/>
      <c r="G330" s="41"/>
      <c r="H330" s="135"/>
      <c r="I330" s="130"/>
      <c r="J330" s="19"/>
      <c r="K330" s="135"/>
      <c r="L330" s="130"/>
      <c r="M330" s="19"/>
      <c r="N330" s="135"/>
      <c r="O330" s="41"/>
      <c r="P330" s="138"/>
      <c r="Q330" s="115">
        <f t="shared" si="5"/>
        <v>0</v>
      </c>
      <c r="R330" s="117"/>
    </row>
    <row r="331" spans="1:18" hidden="1" x14ac:dyDescent="0.2">
      <c r="A331" s="493">
        <v>53</v>
      </c>
      <c r="B331" s="494"/>
      <c r="C331" s="8"/>
      <c r="D331" s="8"/>
      <c r="E331" s="157"/>
      <c r="F331" s="134"/>
      <c r="G331" s="41"/>
      <c r="H331" s="135"/>
      <c r="I331" s="130"/>
      <c r="J331" s="19"/>
      <c r="K331" s="135"/>
      <c r="L331" s="130"/>
      <c r="M331" s="19"/>
      <c r="N331" s="135"/>
      <c r="O331" s="41"/>
      <c r="P331" s="138"/>
      <c r="Q331" s="115">
        <f t="shared" si="5"/>
        <v>0</v>
      </c>
      <c r="R331" s="117"/>
    </row>
    <row r="332" spans="1:18" hidden="1" x14ac:dyDescent="0.2">
      <c r="A332" s="493">
        <v>54</v>
      </c>
      <c r="B332" s="494"/>
      <c r="C332" s="8"/>
      <c r="D332" s="8"/>
      <c r="E332" s="157"/>
      <c r="F332" s="134"/>
      <c r="G332" s="41"/>
      <c r="H332" s="135"/>
      <c r="I332" s="130"/>
      <c r="J332" s="19"/>
      <c r="K332" s="135"/>
      <c r="L332" s="130"/>
      <c r="M332" s="19"/>
      <c r="N332" s="135"/>
      <c r="O332" s="41"/>
      <c r="P332" s="138"/>
      <c r="Q332" s="115">
        <f t="shared" si="5"/>
        <v>0</v>
      </c>
      <c r="R332" s="117"/>
    </row>
    <row r="333" spans="1:18" hidden="1" x14ac:dyDescent="0.2">
      <c r="A333" s="493">
        <v>55</v>
      </c>
      <c r="B333" s="494"/>
      <c r="C333" s="8"/>
      <c r="D333" s="8"/>
      <c r="E333" s="157"/>
      <c r="F333" s="134"/>
      <c r="G333" s="41"/>
      <c r="H333" s="135"/>
      <c r="I333" s="130"/>
      <c r="J333" s="19"/>
      <c r="K333" s="135"/>
      <c r="L333" s="130"/>
      <c r="M333" s="19"/>
      <c r="N333" s="135"/>
      <c r="O333" s="41"/>
      <c r="P333" s="138"/>
      <c r="Q333" s="115">
        <f t="shared" si="5"/>
        <v>0</v>
      </c>
      <c r="R333" s="117"/>
    </row>
    <row r="334" spans="1:18" hidden="1" x14ac:dyDescent="0.2">
      <c r="A334" s="493">
        <v>56</v>
      </c>
      <c r="B334" s="494"/>
      <c r="C334" s="8"/>
      <c r="D334" s="8"/>
      <c r="E334" s="157"/>
      <c r="F334" s="134"/>
      <c r="G334" s="41"/>
      <c r="H334" s="135"/>
      <c r="I334" s="130"/>
      <c r="J334" s="19"/>
      <c r="K334" s="135"/>
      <c r="L334" s="130"/>
      <c r="M334" s="19"/>
      <c r="N334" s="135"/>
      <c r="O334" s="41"/>
      <c r="P334" s="138"/>
      <c r="Q334" s="115">
        <f t="shared" si="5"/>
        <v>0</v>
      </c>
      <c r="R334" s="117"/>
    </row>
    <row r="335" spans="1:18" hidden="1" x14ac:dyDescent="0.2">
      <c r="A335" s="493">
        <v>57</v>
      </c>
      <c r="B335" s="494"/>
      <c r="C335" s="8"/>
      <c r="D335" s="8"/>
      <c r="E335" s="157"/>
      <c r="F335" s="134"/>
      <c r="G335" s="41"/>
      <c r="H335" s="135"/>
      <c r="I335" s="130"/>
      <c r="J335" s="19"/>
      <c r="K335" s="135"/>
      <c r="L335" s="130"/>
      <c r="M335" s="19"/>
      <c r="N335" s="135"/>
      <c r="O335" s="41"/>
      <c r="P335" s="138"/>
      <c r="Q335" s="115">
        <f t="shared" si="5"/>
        <v>0</v>
      </c>
      <c r="R335" s="117"/>
    </row>
    <row r="336" spans="1:18" hidden="1" x14ac:dyDescent="0.2">
      <c r="A336" s="493">
        <v>58</v>
      </c>
      <c r="B336" s="494"/>
      <c r="C336" s="8"/>
      <c r="D336" s="8"/>
      <c r="E336" s="157"/>
      <c r="F336" s="134"/>
      <c r="G336" s="41"/>
      <c r="H336" s="135"/>
      <c r="I336" s="130"/>
      <c r="J336" s="19"/>
      <c r="K336" s="135"/>
      <c r="L336" s="130"/>
      <c r="M336" s="19"/>
      <c r="N336" s="135"/>
      <c r="O336" s="41"/>
      <c r="P336" s="138"/>
      <c r="Q336" s="115">
        <f t="shared" si="5"/>
        <v>0</v>
      </c>
      <c r="R336" s="117"/>
    </row>
    <row r="337" spans="1:18" hidden="1" x14ac:dyDescent="0.2">
      <c r="A337" s="493">
        <v>59</v>
      </c>
      <c r="B337" s="494"/>
      <c r="C337" s="8"/>
      <c r="D337" s="8"/>
      <c r="E337" s="157"/>
      <c r="F337" s="134"/>
      <c r="G337" s="41"/>
      <c r="H337" s="135"/>
      <c r="I337" s="130"/>
      <c r="J337" s="19"/>
      <c r="K337" s="135"/>
      <c r="L337" s="130"/>
      <c r="M337" s="19"/>
      <c r="N337" s="135"/>
      <c r="O337" s="41"/>
      <c r="P337" s="138"/>
      <c r="Q337" s="115">
        <f t="shared" si="5"/>
        <v>0</v>
      </c>
      <c r="R337" s="117"/>
    </row>
    <row r="338" spans="1:18" hidden="1" x14ac:dyDescent="0.2">
      <c r="A338" s="493">
        <v>60</v>
      </c>
      <c r="B338" s="494"/>
      <c r="C338" s="8"/>
      <c r="D338" s="8"/>
      <c r="E338" s="157"/>
      <c r="F338" s="134"/>
      <c r="G338" s="41"/>
      <c r="H338" s="135"/>
      <c r="I338" s="130"/>
      <c r="J338" s="19"/>
      <c r="K338" s="135"/>
      <c r="L338" s="130"/>
      <c r="M338" s="19"/>
      <c r="N338" s="135"/>
      <c r="O338" s="41"/>
      <c r="P338" s="138"/>
      <c r="Q338" s="115">
        <f t="shared" si="5"/>
        <v>0</v>
      </c>
      <c r="R338" s="117"/>
    </row>
    <row r="339" spans="1:18" hidden="1" x14ac:dyDescent="0.2">
      <c r="A339" s="493">
        <v>61</v>
      </c>
      <c r="B339" s="494"/>
      <c r="C339" s="8"/>
      <c r="D339" s="8"/>
      <c r="E339" s="157"/>
      <c r="F339" s="134"/>
      <c r="G339" s="41"/>
      <c r="H339" s="135"/>
      <c r="I339" s="130"/>
      <c r="J339" s="19"/>
      <c r="K339" s="135"/>
      <c r="L339" s="130"/>
      <c r="M339" s="19"/>
      <c r="N339" s="135"/>
      <c r="O339" s="41"/>
      <c r="P339" s="138"/>
      <c r="Q339" s="115">
        <f t="shared" si="5"/>
        <v>0</v>
      </c>
      <c r="R339" s="117"/>
    </row>
    <row r="340" spans="1:18" hidden="1" x14ac:dyDescent="0.2">
      <c r="A340" s="493">
        <v>62</v>
      </c>
      <c r="B340" s="494"/>
      <c r="C340" s="8"/>
      <c r="D340" s="8"/>
      <c r="E340" s="157"/>
      <c r="F340" s="134"/>
      <c r="G340" s="41"/>
      <c r="H340" s="135"/>
      <c r="I340" s="130"/>
      <c r="J340" s="19"/>
      <c r="K340" s="135"/>
      <c r="L340" s="130"/>
      <c r="M340" s="19"/>
      <c r="N340" s="135"/>
      <c r="O340" s="41"/>
      <c r="P340" s="138"/>
      <c r="Q340" s="115">
        <f t="shared" si="5"/>
        <v>0</v>
      </c>
      <c r="R340" s="117"/>
    </row>
    <row r="341" spans="1:18" hidden="1" x14ac:dyDescent="0.2">
      <c r="A341" s="493">
        <v>63</v>
      </c>
      <c r="B341" s="494"/>
      <c r="C341" s="8"/>
      <c r="D341" s="8"/>
      <c r="E341" s="157"/>
      <c r="F341" s="134"/>
      <c r="G341" s="41"/>
      <c r="H341" s="135"/>
      <c r="I341" s="130"/>
      <c r="J341" s="19"/>
      <c r="K341" s="135"/>
      <c r="L341" s="130"/>
      <c r="M341" s="19"/>
      <c r="N341" s="135"/>
      <c r="O341" s="41"/>
      <c r="P341" s="138"/>
      <c r="Q341" s="115">
        <f t="shared" si="5"/>
        <v>0</v>
      </c>
      <c r="R341" s="117"/>
    </row>
    <row r="342" spans="1:18" hidden="1" x14ac:dyDescent="0.2">
      <c r="A342" s="493">
        <v>64</v>
      </c>
      <c r="B342" s="494"/>
      <c r="C342" s="8"/>
      <c r="D342" s="8"/>
      <c r="E342" s="157"/>
      <c r="F342" s="134"/>
      <c r="G342" s="41"/>
      <c r="H342" s="135"/>
      <c r="I342" s="130"/>
      <c r="J342" s="19"/>
      <c r="K342" s="135"/>
      <c r="L342" s="130"/>
      <c r="M342" s="19"/>
      <c r="N342" s="135"/>
      <c r="O342" s="41"/>
      <c r="P342" s="138"/>
      <c r="Q342" s="115">
        <f t="shared" si="5"/>
        <v>0</v>
      </c>
      <c r="R342" s="117"/>
    </row>
    <row r="343" spans="1:18" hidden="1" x14ac:dyDescent="0.2">
      <c r="A343" s="493">
        <v>65</v>
      </c>
      <c r="B343" s="494"/>
      <c r="C343" s="8"/>
      <c r="D343" s="8"/>
      <c r="E343" s="157"/>
      <c r="F343" s="134"/>
      <c r="G343" s="41"/>
      <c r="H343" s="135"/>
      <c r="I343" s="130"/>
      <c r="J343" s="19"/>
      <c r="K343" s="135"/>
      <c r="L343" s="130"/>
      <c r="M343" s="19"/>
      <c r="N343" s="135"/>
      <c r="O343" s="41"/>
      <c r="P343" s="138"/>
      <c r="Q343" s="115">
        <f t="shared" si="5"/>
        <v>0</v>
      </c>
      <c r="R343" s="117"/>
    </row>
    <row r="344" spans="1:18" hidden="1" x14ac:dyDescent="0.2">
      <c r="A344" s="493">
        <v>66</v>
      </c>
      <c r="B344" s="494"/>
      <c r="C344" s="8"/>
      <c r="D344" s="8"/>
      <c r="E344" s="157"/>
      <c r="F344" s="134"/>
      <c r="G344" s="41"/>
      <c r="H344" s="135"/>
      <c r="I344" s="130"/>
      <c r="J344" s="19"/>
      <c r="K344" s="135"/>
      <c r="L344" s="130"/>
      <c r="M344" s="19"/>
      <c r="N344" s="135"/>
      <c r="O344" s="41"/>
      <c r="P344" s="138"/>
      <c r="Q344" s="115">
        <f t="shared" si="5"/>
        <v>0</v>
      </c>
      <c r="R344" s="117"/>
    </row>
    <row r="345" spans="1:18" hidden="1" x14ac:dyDescent="0.2">
      <c r="A345" s="493">
        <v>67</v>
      </c>
      <c r="B345" s="494"/>
      <c r="C345" s="8"/>
      <c r="D345" s="8"/>
      <c r="E345" s="157"/>
      <c r="F345" s="134"/>
      <c r="G345" s="41"/>
      <c r="H345" s="135"/>
      <c r="I345" s="130"/>
      <c r="J345" s="19"/>
      <c r="K345" s="135"/>
      <c r="L345" s="130"/>
      <c r="M345" s="19"/>
      <c r="N345" s="135"/>
      <c r="O345" s="41"/>
      <c r="P345" s="138"/>
      <c r="Q345" s="115">
        <f t="shared" si="5"/>
        <v>0</v>
      </c>
      <c r="R345" s="117"/>
    </row>
    <row r="346" spans="1:18" hidden="1" x14ac:dyDescent="0.2">
      <c r="A346" s="493">
        <v>68</v>
      </c>
      <c r="B346" s="494"/>
      <c r="C346" s="8"/>
      <c r="D346" s="8"/>
      <c r="E346" s="157"/>
      <c r="F346" s="134"/>
      <c r="G346" s="41"/>
      <c r="H346" s="135"/>
      <c r="I346" s="130"/>
      <c r="J346" s="19"/>
      <c r="K346" s="135"/>
      <c r="L346" s="130"/>
      <c r="M346" s="19"/>
      <c r="N346" s="135"/>
      <c r="O346" s="41"/>
      <c r="P346" s="138"/>
      <c r="Q346" s="115">
        <f t="shared" si="5"/>
        <v>0</v>
      </c>
      <c r="R346" s="117"/>
    </row>
    <row r="347" spans="1:18" hidden="1" x14ac:dyDescent="0.2">
      <c r="A347" s="493">
        <v>69</v>
      </c>
      <c r="B347" s="494"/>
      <c r="C347" s="8"/>
      <c r="D347" s="8"/>
      <c r="E347" s="157"/>
      <c r="F347" s="134"/>
      <c r="G347" s="41"/>
      <c r="H347" s="135"/>
      <c r="I347" s="130"/>
      <c r="J347" s="19"/>
      <c r="K347" s="135"/>
      <c r="L347" s="130"/>
      <c r="M347" s="19"/>
      <c r="N347" s="135"/>
      <c r="O347" s="41"/>
      <c r="P347" s="138"/>
      <c r="Q347" s="115">
        <f t="shared" si="5"/>
        <v>0</v>
      </c>
      <c r="R347" s="117"/>
    </row>
    <row r="348" spans="1:18" hidden="1" x14ac:dyDescent="0.2">
      <c r="A348" s="493">
        <v>70</v>
      </c>
      <c r="B348" s="494"/>
      <c r="C348" s="8"/>
      <c r="D348" s="8"/>
      <c r="E348" s="157"/>
      <c r="F348" s="134"/>
      <c r="G348" s="41"/>
      <c r="H348" s="135"/>
      <c r="I348" s="130"/>
      <c r="J348" s="19"/>
      <c r="K348" s="135"/>
      <c r="L348" s="130"/>
      <c r="M348" s="19"/>
      <c r="N348" s="135"/>
      <c r="O348" s="41"/>
      <c r="P348" s="138"/>
      <c r="Q348" s="115">
        <f t="shared" si="5"/>
        <v>0</v>
      </c>
      <c r="R348" s="117"/>
    </row>
    <row r="349" spans="1:18" hidden="1" x14ac:dyDescent="0.2">
      <c r="A349" s="493">
        <v>71</v>
      </c>
      <c r="B349" s="494"/>
      <c r="C349" s="8"/>
      <c r="D349" s="8"/>
      <c r="E349" s="157"/>
      <c r="F349" s="134"/>
      <c r="G349" s="41"/>
      <c r="H349" s="135"/>
      <c r="I349" s="130"/>
      <c r="J349" s="19"/>
      <c r="K349" s="135"/>
      <c r="L349" s="130"/>
      <c r="M349" s="19"/>
      <c r="N349" s="135"/>
      <c r="O349" s="41"/>
      <c r="P349" s="138"/>
      <c r="Q349" s="115">
        <f t="shared" si="5"/>
        <v>0</v>
      </c>
      <c r="R349" s="117"/>
    </row>
    <row r="350" spans="1:18" hidden="1" x14ac:dyDescent="0.2">
      <c r="A350" s="493">
        <v>72</v>
      </c>
      <c r="B350" s="494"/>
      <c r="C350" s="8"/>
      <c r="D350" s="8"/>
      <c r="E350" s="157"/>
      <c r="F350" s="134"/>
      <c r="G350" s="41"/>
      <c r="H350" s="135"/>
      <c r="I350" s="130"/>
      <c r="J350" s="19"/>
      <c r="K350" s="135"/>
      <c r="L350" s="130"/>
      <c r="M350" s="19"/>
      <c r="N350" s="135"/>
      <c r="O350" s="41"/>
      <c r="P350" s="138"/>
      <c r="Q350" s="115">
        <f t="shared" si="5"/>
        <v>0</v>
      </c>
      <c r="R350" s="117"/>
    </row>
    <row r="351" spans="1:18" hidden="1" x14ac:dyDescent="0.2">
      <c r="A351" s="493">
        <v>73</v>
      </c>
      <c r="B351" s="494"/>
      <c r="C351" s="8"/>
      <c r="D351" s="8"/>
      <c r="E351" s="157"/>
      <c r="F351" s="134"/>
      <c r="G351" s="41"/>
      <c r="H351" s="135"/>
      <c r="I351" s="130"/>
      <c r="J351" s="19"/>
      <c r="K351" s="135"/>
      <c r="L351" s="130"/>
      <c r="M351" s="19"/>
      <c r="N351" s="135"/>
      <c r="O351" s="41"/>
      <c r="P351" s="138"/>
      <c r="Q351" s="115">
        <f t="shared" si="5"/>
        <v>0</v>
      </c>
      <c r="R351" s="117"/>
    </row>
    <row r="352" spans="1:18" hidden="1" x14ac:dyDescent="0.2">
      <c r="A352" s="493">
        <v>74</v>
      </c>
      <c r="B352" s="494"/>
      <c r="C352" s="8"/>
      <c r="D352" s="8"/>
      <c r="E352" s="157"/>
      <c r="F352" s="134"/>
      <c r="G352" s="41"/>
      <c r="H352" s="135"/>
      <c r="I352" s="130"/>
      <c r="J352" s="19"/>
      <c r="K352" s="135"/>
      <c r="L352" s="130"/>
      <c r="M352" s="19"/>
      <c r="N352" s="135"/>
      <c r="O352" s="41"/>
      <c r="P352" s="138"/>
      <c r="Q352" s="115">
        <f t="shared" si="5"/>
        <v>0</v>
      </c>
      <c r="R352" s="117"/>
    </row>
    <row r="353" spans="1:18" hidden="1" x14ac:dyDescent="0.2">
      <c r="A353" s="493">
        <v>75</v>
      </c>
      <c r="B353" s="494"/>
      <c r="C353" s="8"/>
      <c r="D353" s="8"/>
      <c r="E353" s="157"/>
      <c r="F353" s="134"/>
      <c r="G353" s="41"/>
      <c r="H353" s="135"/>
      <c r="I353" s="130"/>
      <c r="J353" s="19"/>
      <c r="K353" s="135"/>
      <c r="L353" s="130"/>
      <c r="M353" s="19"/>
      <c r="N353" s="135"/>
      <c r="O353" s="41"/>
      <c r="P353" s="138"/>
      <c r="Q353" s="115">
        <f t="shared" si="5"/>
        <v>0</v>
      </c>
      <c r="R353" s="117"/>
    </row>
    <row r="354" spans="1:18" hidden="1" x14ac:dyDescent="0.2">
      <c r="A354" s="493">
        <v>76</v>
      </c>
      <c r="B354" s="494"/>
      <c r="C354" s="8"/>
      <c r="D354" s="8"/>
      <c r="E354" s="157"/>
      <c r="F354" s="134"/>
      <c r="G354" s="41"/>
      <c r="H354" s="135"/>
      <c r="I354" s="130"/>
      <c r="J354" s="19"/>
      <c r="K354" s="135"/>
      <c r="L354" s="130"/>
      <c r="M354" s="19"/>
      <c r="N354" s="135"/>
      <c r="O354" s="41"/>
      <c r="P354" s="138"/>
      <c r="Q354" s="115">
        <f t="shared" si="5"/>
        <v>0</v>
      </c>
      <c r="R354" s="117"/>
    </row>
    <row r="355" spans="1:18" hidden="1" x14ac:dyDescent="0.2">
      <c r="A355" s="493">
        <v>77</v>
      </c>
      <c r="B355" s="494"/>
      <c r="C355" s="8"/>
      <c r="D355" s="8"/>
      <c r="E355" s="157"/>
      <c r="F355" s="134"/>
      <c r="G355" s="41"/>
      <c r="H355" s="135"/>
      <c r="I355" s="130"/>
      <c r="J355" s="19"/>
      <c r="K355" s="135"/>
      <c r="L355" s="130"/>
      <c r="M355" s="19"/>
      <c r="N355" s="135"/>
      <c r="O355" s="41"/>
      <c r="P355" s="138"/>
      <c r="Q355" s="115">
        <f t="shared" si="5"/>
        <v>0</v>
      </c>
      <c r="R355" s="117"/>
    </row>
    <row r="356" spans="1:18" hidden="1" x14ac:dyDescent="0.2">
      <c r="A356" s="493">
        <v>78</v>
      </c>
      <c r="B356" s="494"/>
      <c r="C356" s="8"/>
      <c r="D356" s="8"/>
      <c r="E356" s="157"/>
      <c r="F356" s="134"/>
      <c r="G356" s="41"/>
      <c r="H356" s="135"/>
      <c r="I356" s="130"/>
      <c r="J356" s="19"/>
      <c r="K356" s="135"/>
      <c r="L356" s="130"/>
      <c r="M356" s="19"/>
      <c r="N356" s="135"/>
      <c r="O356" s="41"/>
      <c r="P356" s="138"/>
      <c r="Q356" s="115">
        <f t="shared" si="5"/>
        <v>0</v>
      </c>
      <c r="R356" s="117"/>
    </row>
    <row r="357" spans="1:18" hidden="1" x14ac:dyDescent="0.2">
      <c r="A357" s="493">
        <v>79</v>
      </c>
      <c r="B357" s="494"/>
      <c r="C357" s="8"/>
      <c r="D357" s="8"/>
      <c r="E357" s="157"/>
      <c r="F357" s="134"/>
      <c r="G357" s="41"/>
      <c r="H357" s="135"/>
      <c r="I357" s="130"/>
      <c r="J357" s="19"/>
      <c r="K357" s="135"/>
      <c r="L357" s="130"/>
      <c r="M357" s="19"/>
      <c r="N357" s="135"/>
      <c r="O357" s="41"/>
      <c r="P357" s="138"/>
      <c r="Q357" s="115">
        <f t="shared" si="5"/>
        <v>0</v>
      </c>
      <c r="R357" s="117"/>
    </row>
    <row r="358" spans="1:18" hidden="1" x14ac:dyDescent="0.2">
      <c r="A358" s="493">
        <v>80</v>
      </c>
      <c r="B358" s="494"/>
      <c r="C358" s="8"/>
      <c r="D358" s="8"/>
      <c r="E358" s="157"/>
      <c r="F358" s="134"/>
      <c r="G358" s="41"/>
      <c r="H358" s="135"/>
      <c r="I358" s="130"/>
      <c r="J358" s="19"/>
      <c r="K358" s="135"/>
      <c r="L358" s="130"/>
      <c r="M358" s="19"/>
      <c r="N358" s="135"/>
      <c r="O358" s="41"/>
      <c r="P358" s="138"/>
      <c r="Q358" s="115">
        <f t="shared" si="5"/>
        <v>0</v>
      </c>
      <c r="R358" s="117"/>
    </row>
    <row r="359" spans="1:18" hidden="1" x14ac:dyDescent="0.2">
      <c r="A359" s="493">
        <v>81</v>
      </c>
      <c r="B359" s="494"/>
      <c r="C359" s="8"/>
      <c r="D359" s="8"/>
      <c r="E359" s="157"/>
      <c r="F359" s="134"/>
      <c r="G359" s="41"/>
      <c r="H359" s="135"/>
      <c r="I359" s="130"/>
      <c r="J359" s="19"/>
      <c r="K359" s="135"/>
      <c r="L359" s="130"/>
      <c r="M359" s="19"/>
      <c r="N359" s="135"/>
      <c r="O359" s="41"/>
      <c r="P359" s="138"/>
      <c r="Q359" s="115">
        <f t="shared" si="5"/>
        <v>0</v>
      </c>
      <c r="R359" s="117"/>
    </row>
    <row r="360" spans="1:18" hidden="1" x14ac:dyDescent="0.2">
      <c r="A360" s="493">
        <v>82</v>
      </c>
      <c r="B360" s="494"/>
      <c r="C360" s="8"/>
      <c r="D360" s="8"/>
      <c r="E360" s="157"/>
      <c r="F360" s="134"/>
      <c r="G360" s="41"/>
      <c r="H360" s="135"/>
      <c r="I360" s="130"/>
      <c r="J360" s="19"/>
      <c r="K360" s="135"/>
      <c r="L360" s="130"/>
      <c r="M360" s="19"/>
      <c r="N360" s="135"/>
      <c r="O360" s="41"/>
      <c r="P360" s="138"/>
      <c r="Q360" s="115">
        <f t="shared" si="5"/>
        <v>0</v>
      </c>
      <c r="R360" s="117"/>
    </row>
    <row r="361" spans="1:18" hidden="1" x14ac:dyDescent="0.2">
      <c r="A361" s="493">
        <v>83</v>
      </c>
      <c r="B361" s="494"/>
      <c r="C361" s="8"/>
      <c r="D361" s="8"/>
      <c r="E361" s="157"/>
      <c r="F361" s="134"/>
      <c r="G361" s="41"/>
      <c r="H361" s="135"/>
      <c r="I361" s="130"/>
      <c r="J361" s="19"/>
      <c r="K361" s="135"/>
      <c r="L361" s="130"/>
      <c r="M361" s="19"/>
      <c r="N361" s="135"/>
      <c r="O361" s="41"/>
      <c r="P361" s="138"/>
      <c r="Q361" s="115">
        <f t="shared" si="5"/>
        <v>0</v>
      </c>
      <c r="R361" s="117"/>
    </row>
    <row r="362" spans="1:18" hidden="1" x14ac:dyDescent="0.2">
      <c r="A362" s="493">
        <v>84</v>
      </c>
      <c r="B362" s="494"/>
      <c r="C362" s="8"/>
      <c r="D362" s="8"/>
      <c r="E362" s="157"/>
      <c r="F362" s="134"/>
      <c r="G362" s="41"/>
      <c r="H362" s="135"/>
      <c r="I362" s="130"/>
      <c r="J362" s="19"/>
      <c r="K362" s="135"/>
      <c r="L362" s="130"/>
      <c r="M362" s="19"/>
      <c r="N362" s="135"/>
      <c r="O362" s="41"/>
      <c r="P362" s="138"/>
      <c r="Q362" s="115">
        <f t="shared" si="5"/>
        <v>0</v>
      </c>
      <c r="R362" s="117"/>
    </row>
    <row r="363" spans="1:18" hidden="1" x14ac:dyDescent="0.2">
      <c r="A363" s="493">
        <v>85</v>
      </c>
      <c r="B363" s="494"/>
      <c r="C363" s="8"/>
      <c r="D363" s="8"/>
      <c r="E363" s="157"/>
      <c r="F363" s="134"/>
      <c r="G363" s="41"/>
      <c r="H363" s="135"/>
      <c r="I363" s="130"/>
      <c r="J363" s="19"/>
      <c r="K363" s="135"/>
      <c r="L363" s="130"/>
      <c r="M363" s="19"/>
      <c r="N363" s="135"/>
      <c r="O363" s="41"/>
      <c r="P363" s="138"/>
      <c r="Q363" s="115">
        <f t="shared" si="5"/>
        <v>0</v>
      </c>
      <c r="R363" s="117"/>
    </row>
    <row r="364" spans="1:18" hidden="1" x14ac:dyDescent="0.2">
      <c r="A364" s="493">
        <v>86</v>
      </c>
      <c r="B364" s="494"/>
      <c r="C364" s="8"/>
      <c r="D364" s="8"/>
      <c r="E364" s="157"/>
      <c r="F364" s="134"/>
      <c r="G364" s="41"/>
      <c r="H364" s="135"/>
      <c r="I364" s="130"/>
      <c r="J364" s="19"/>
      <c r="K364" s="135"/>
      <c r="L364" s="130"/>
      <c r="M364" s="19"/>
      <c r="N364" s="135"/>
      <c r="O364" s="41"/>
      <c r="P364" s="138"/>
      <c r="Q364" s="115">
        <f t="shared" si="5"/>
        <v>0</v>
      </c>
      <c r="R364" s="117"/>
    </row>
    <row r="365" spans="1:18" hidden="1" x14ac:dyDescent="0.2">
      <c r="A365" s="493">
        <v>87</v>
      </c>
      <c r="B365" s="494"/>
      <c r="C365" s="8"/>
      <c r="D365" s="8"/>
      <c r="E365" s="157"/>
      <c r="F365" s="134"/>
      <c r="G365" s="41"/>
      <c r="H365" s="135"/>
      <c r="I365" s="130"/>
      <c r="J365" s="19"/>
      <c r="K365" s="135"/>
      <c r="L365" s="130"/>
      <c r="M365" s="19"/>
      <c r="N365" s="135"/>
      <c r="O365" s="41"/>
      <c r="P365" s="138"/>
      <c r="Q365" s="115">
        <f t="shared" si="5"/>
        <v>0</v>
      </c>
      <c r="R365" s="117"/>
    </row>
    <row r="366" spans="1:18" hidden="1" x14ac:dyDescent="0.2">
      <c r="A366" s="493">
        <v>88</v>
      </c>
      <c r="B366" s="494"/>
      <c r="C366" s="8"/>
      <c r="D366" s="8"/>
      <c r="E366" s="157"/>
      <c r="F366" s="134"/>
      <c r="G366" s="41"/>
      <c r="H366" s="135"/>
      <c r="I366" s="130"/>
      <c r="J366" s="19"/>
      <c r="K366" s="135"/>
      <c r="L366" s="130"/>
      <c r="M366" s="19"/>
      <c r="N366" s="135"/>
      <c r="O366" s="41"/>
      <c r="P366" s="138"/>
      <c r="Q366" s="115">
        <f t="shared" si="5"/>
        <v>0</v>
      </c>
      <c r="R366" s="117"/>
    </row>
    <row r="367" spans="1:18" hidden="1" x14ac:dyDescent="0.2">
      <c r="A367" s="493">
        <v>89</v>
      </c>
      <c r="B367" s="494"/>
      <c r="C367" s="8"/>
      <c r="D367" s="8"/>
      <c r="E367" s="157"/>
      <c r="F367" s="134"/>
      <c r="G367" s="41"/>
      <c r="H367" s="135"/>
      <c r="I367" s="130"/>
      <c r="J367" s="19"/>
      <c r="K367" s="135"/>
      <c r="L367" s="130"/>
      <c r="M367" s="19"/>
      <c r="N367" s="135"/>
      <c r="O367" s="41"/>
      <c r="P367" s="138"/>
      <c r="Q367" s="115">
        <f t="shared" si="5"/>
        <v>0</v>
      </c>
      <c r="R367" s="117"/>
    </row>
    <row r="368" spans="1:18" hidden="1" x14ac:dyDescent="0.2">
      <c r="A368" s="493">
        <v>90</v>
      </c>
      <c r="B368" s="494"/>
      <c r="C368" s="8"/>
      <c r="D368" s="8"/>
      <c r="E368" s="157"/>
      <c r="F368" s="134"/>
      <c r="G368" s="41"/>
      <c r="H368" s="135"/>
      <c r="I368" s="130"/>
      <c r="J368" s="19"/>
      <c r="K368" s="135"/>
      <c r="L368" s="130"/>
      <c r="M368" s="19"/>
      <c r="N368" s="135"/>
      <c r="O368" s="41"/>
      <c r="P368" s="138"/>
      <c r="Q368" s="115">
        <f t="shared" si="5"/>
        <v>0</v>
      </c>
      <c r="R368" s="117"/>
    </row>
    <row r="369" spans="1:18" hidden="1" x14ac:dyDescent="0.2">
      <c r="A369" s="493">
        <v>91</v>
      </c>
      <c r="B369" s="494"/>
      <c r="C369" s="8"/>
      <c r="D369" s="8"/>
      <c r="E369" s="157"/>
      <c r="F369" s="134"/>
      <c r="G369" s="41"/>
      <c r="H369" s="135"/>
      <c r="I369" s="130"/>
      <c r="J369" s="19"/>
      <c r="K369" s="135"/>
      <c r="L369" s="130"/>
      <c r="M369" s="19"/>
      <c r="N369" s="135"/>
      <c r="O369" s="41"/>
      <c r="P369" s="138"/>
      <c r="Q369" s="115">
        <f t="shared" si="5"/>
        <v>0</v>
      </c>
      <c r="R369" s="117"/>
    </row>
    <row r="370" spans="1:18" hidden="1" x14ac:dyDescent="0.2">
      <c r="A370" s="493">
        <v>92</v>
      </c>
      <c r="B370" s="494"/>
      <c r="C370" s="8"/>
      <c r="D370" s="8"/>
      <c r="E370" s="157"/>
      <c r="F370" s="134"/>
      <c r="G370" s="41"/>
      <c r="H370" s="135"/>
      <c r="I370" s="130"/>
      <c r="J370" s="19"/>
      <c r="K370" s="135"/>
      <c r="L370" s="130"/>
      <c r="M370" s="19"/>
      <c r="N370" s="135"/>
      <c r="O370" s="41"/>
      <c r="P370" s="138"/>
      <c r="Q370" s="115">
        <f t="shared" si="5"/>
        <v>0</v>
      </c>
      <c r="R370" s="117"/>
    </row>
    <row r="371" spans="1:18" hidden="1" x14ac:dyDescent="0.2">
      <c r="A371" s="493">
        <v>93</v>
      </c>
      <c r="B371" s="494"/>
      <c r="C371" s="8"/>
      <c r="D371" s="8"/>
      <c r="E371" s="157"/>
      <c r="F371" s="134"/>
      <c r="G371" s="41"/>
      <c r="H371" s="135"/>
      <c r="I371" s="130"/>
      <c r="J371" s="19"/>
      <c r="K371" s="135"/>
      <c r="L371" s="130"/>
      <c r="M371" s="19"/>
      <c r="N371" s="135"/>
      <c r="O371" s="41"/>
      <c r="P371" s="138"/>
      <c r="Q371" s="115">
        <f t="shared" si="5"/>
        <v>0</v>
      </c>
      <c r="R371" s="117"/>
    </row>
    <row r="372" spans="1:18" hidden="1" x14ac:dyDescent="0.2">
      <c r="A372" s="493">
        <v>94</v>
      </c>
      <c r="B372" s="494"/>
      <c r="C372" s="8"/>
      <c r="D372" s="8"/>
      <c r="E372" s="157"/>
      <c r="F372" s="134"/>
      <c r="G372" s="41"/>
      <c r="H372" s="135"/>
      <c r="I372" s="130"/>
      <c r="J372" s="19"/>
      <c r="K372" s="135"/>
      <c r="L372" s="130"/>
      <c r="M372" s="19"/>
      <c r="N372" s="135"/>
      <c r="O372" s="41"/>
      <c r="P372" s="138"/>
      <c r="Q372" s="115">
        <f t="shared" si="5"/>
        <v>0</v>
      </c>
      <c r="R372" s="117"/>
    </row>
    <row r="373" spans="1:18" hidden="1" x14ac:dyDescent="0.2">
      <c r="A373" s="493">
        <v>95</v>
      </c>
      <c r="B373" s="494"/>
      <c r="C373" s="8"/>
      <c r="D373" s="8"/>
      <c r="E373" s="157"/>
      <c r="F373" s="134"/>
      <c r="G373" s="41"/>
      <c r="H373" s="135"/>
      <c r="I373" s="130"/>
      <c r="J373" s="19"/>
      <c r="K373" s="135"/>
      <c r="L373" s="130"/>
      <c r="M373" s="19"/>
      <c r="N373" s="135"/>
      <c r="O373" s="41"/>
      <c r="P373" s="138"/>
      <c r="Q373" s="115">
        <f t="shared" si="5"/>
        <v>0</v>
      </c>
      <c r="R373" s="117"/>
    </row>
    <row r="374" spans="1:18" hidden="1" x14ac:dyDescent="0.2">
      <c r="A374" s="493">
        <v>96</v>
      </c>
      <c r="B374" s="494"/>
      <c r="C374" s="8"/>
      <c r="D374" s="8"/>
      <c r="E374" s="157"/>
      <c r="F374" s="134"/>
      <c r="G374" s="41"/>
      <c r="H374" s="135"/>
      <c r="I374" s="130"/>
      <c r="J374" s="19"/>
      <c r="K374" s="135"/>
      <c r="L374" s="130"/>
      <c r="M374" s="19"/>
      <c r="N374" s="135"/>
      <c r="O374" s="41"/>
      <c r="P374" s="138"/>
      <c r="Q374" s="115">
        <f t="shared" si="5"/>
        <v>0</v>
      </c>
      <c r="R374" s="117"/>
    </row>
    <row r="375" spans="1:18" hidden="1" x14ac:dyDescent="0.2">
      <c r="A375" s="493">
        <v>97</v>
      </c>
      <c r="B375" s="494"/>
      <c r="C375" s="8"/>
      <c r="D375" s="8"/>
      <c r="E375" s="157"/>
      <c r="F375" s="134"/>
      <c r="G375" s="41"/>
      <c r="H375" s="135"/>
      <c r="I375" s="130"/>
      <c r="J375" s="19"/>
      <c r="K375" s="135"/>
      <c r="L375" s="130"/>
      <c r="M375" s="19"/>
      <c r="N375" s="135"/>
      <c r="O375" s="41"/>
      <c r="P375" s="138"/>
      <c r="Q375" s="115">
        <f t="shared" si="5"/>
        <v>0</v>
      </c>
      <c r="R375" s="117"/>
    </row>
    <row r="376" spans="1:18" hidden="1" x14ac:dyDescent="0.2">
      <c r="A376" s="493">
        <v>98</v>
      </c>
      <c r="B376" s="494"/>
      <c r="C376" s="8"/>
      <c r="D376" s="8"/>
      <c r="E376" s="157"/>
      <c r="F376" s="134"/>
      <c r="G376" s="41"/>
      <c r="H376" s="135"/>
      <c r="I376" s="130"/>
      <c r="J376" s="19"/>
      <c r="K376" s="135"/>
      <c r="L376" s="130"/>
      <c r="M376" s="19"/>
      <c r="N376" s="135"/>
      <c r="O376" s="41"/>
      <c r="P376" s="138"/>
      <c r="Q376" s="115">
        <f t="shared" ref="Q376:Q428" si="6">IF(G376="",0,INT(SUM(PRODUCT(G376,I376,L376),O376)))</f>
        <v>0</v>
      </c>
      <c r="R376" s="117"/>
    </row>
    <row r="377" spans="1:18" hidden="1" x14ac:dyDescent="0.2">
      <c r="A377" s="493">
        <v>99</v>
      </c>
      <c r="B377" s="494"/>
      <c r="C377" s="8"/>
      <c r="D377" s="8"/>
      <c r="E377" s="157"/>
      <c r="F377" s="134"/>
      <c r="G377" s="41"/>
      <c r="H377" s="135"/>
      <c r="I377" s="130"/>
      <c r="J377" s="19"/>
      <c r="K377" s="135"/>
      <c r="L377" s="130"/>
      <c r="M377" s="19"/>
      <c r="N377" s="135"/>
      <c r="O377" s="41"/>
      <c r="P377" s="138"/>
      <c r="Q377" s="115">
        <f t="shared" si="6"/>
        <v>0</v>
      </c>
      <c r="R377" s="117"/>
    </row>
    <row r="378" spans="1:18" hidden="1" x14ac:dyDescent="0.2">
      <c r="A378" s="493">
        <v>100</v>
      </c>
      <c r="B378" s="494"/>
      <c r="C378" s="8"/>
      <c r="D378" s="8"/>
      <c r="E378" s="157"/>
      <c r="F378" s="134"/>
      <c r="G378" s="41"/>
      <c r="H378" s="135"/>
      <c r="I378" s="130"/>
      <c r="J378" s="19"/>
      <c r="K378" s="135"/>
      <c r="L378" s="130"/>
      <c r="M378" s="19"/>
      <c r="N378" s="135"/>
      <c r="O378" s="41"/>
      <c r="P378" s="138"/>
      <c r="Q378" s="115">
        <f t="shared" si="6"/>
        <v>0</v>
      </c>
      <c r="R378" s="117"/>
    </row>
    <row r="379" spans="1:18" hidden="1" x14ac:dyDescent="0.2">
      <c r="A379" s="493">
        <v>101</v>
      </c>
      <c r="B379" s="494"/>
      <c r="C379" s="8"/>
      <c r="D379" s="8"/>
      <c r="E379" s="157"/>
      <c r="F379" s="134"/>
      <c r="G379" s="41"/>
      <c r="H379" s="135"/>
      <c r="I379" s="130"/>
      <c r="J379" s="19"/>
      <c r="K379" s="135"/>
      <c r="L379" s="130"/>
      <c r="M379" s="19"/>
      <c r="N379" s="135"/>
      <c r="O379" s="41"/>
      <c r="P379" s="138"/>
      <c r="Q379" s="115">
        <f t="shared" si="6"/>
        <v>0</v>
      </c>
      <c r="R379" s="117"/>
    </row>
    <row r="380" spans="1:18" hidden="1" x14ac:dyDescent="0.2">
      <c r="A380" s="493">
        <v>102</v>
      </c>
      <c r="B380" s="494"/>
      <c r="C380" s="8"/>
      <c r="D380" s="8"/>
      <c r="E380" s="157"/>
      <c r="F380" s="134"/>
      <c r="G380" s="41"/>
      <c r="H380" s="135"/>
      <c r="I380" s="130"/>
      <c r="J380" s="19"/>
      <c r="K380" s="135"/>
      <c r="L380" s="130"/>
      <c r="M380" s="19"/>
      <c r="N380" s="135"/>
      <c r="O380" s="41"/>
      <c r="P380" s="138"/>
      <c r="Q380" s="115">
        <f t="shared" si="6"/>
        <v>0</v>
      </c>
      <c r="R380" s="117"/>
    </row>
    <row r="381" spans="1:18" hidden="1" x14ac:dyDescent="0.2">
      <c r="A381" s="493">
        <v>103</v>
      </c>
      <c r="B381" s="494"/>
      <c r="C381" s="8"/>
      <c r="D381" s="8"/>
      <c r="E381" s="157"/>
      <c r="F381" s="134"/>
      <c r="G381" s="41"/>
      <c r="H381" s="135"/>
      <c r="I381" s="130"/>
      <c r="J381" s="19"/>
      <c r="K381" s="135"/>
      <c r="L381" s="130"/>
      <c r="M381" s="19"/>
      <c r="N381" s="135"/>
      <c r="O381" s="41"/>
      <c r="P381" s="138"/>
      <c r="Q381" s="115">
        <f t="shared" si="6"/>
        <v>0</v>
      </c>
      <c r="R381" s="117"/>
    </row>
    <row r="382" spans="1:18" hidden="1" x14ac:dyDescent="0.2">
      <c r="A382" s="493">
        <v>104</v>
      </c>
      <c r="B382" s="494"/>
      <c r="C382" s="8"/>
      <c r="D382" s="8"/>
      <c r="E382" s="157"/>
      <c r="F382" s="134"/>
      <c r="G382" s="41"/>
      <c r="H382" s="135"/>
      <c r="I382" s="130"/>
      <c r="J382" s="19"/>
      <c r="K382" s="135"/>
      <c r="L382" s="130"/>
      <c r="M382" s="19"/>
      <c r="N382" s="135"/>
      <c r="O382" s="41"/>
      <c r="P382" s="138"/>
      <c r="Q382" s="115">
        <f t="shared" si="6"/>
        <v>0</v>
      </c>
      <c r="R382" s="117"/>
    </row>
    <row r="383" spans="1:18" hidden="1" x14ac:dyDescent="0.2">
      <c r="A383" s="493">
        <v>105</v>
      </c>
      <c r="B383" s="494"/>
      <c r="C383" s="8"/>
      <c r="D383" s="8"/>
      <c r="E383" s="157"/>
      <c r="F383" s="134"/>
      <c r="G383" s="41"/>
      <c r="H383" s="135"/>
      <c r="I383" s="130"/>
      <c r="J383" s="19"/>
      <c r="K383" s="135"/>
      <c r="L383" s="130"/>
      <c r="M383" s="19"/>
      <c r="N383" s="135"/>
      <c r="O383" s="41"/>
      <c r="P383" s="138"/>
      <c r="Q383" s="115">
        <f t="shared" si="6"/>
        <v>0</v>
      </c>
      <c r="R383" s="117"/>
    </row>
    <row r="384" spans="1:18" hidden="1" x14ac:dyDescent="0.2">
      <c r="A384" s="493">
        <v>106</v>
      </c>
      <c r="B384" s="494"/>
      <c r="C384" s="8"/>
      <c r="D384" s="8"/>
      <c r="E384" s="157"/>
      <c r="F384" s="134"/>
      <c r="G384" s="41"/>
      <c r="H384" s="135"/>
      <c r="I384" s="130"/>
      <c r="J384" s="19"/>
      <c r="K384" s="135"/>
      <c r="L384" s="130"/>
      <c r="M384" s="19"/>
      <c r="N384" s="135"/>
      <c r="O384" s="41"/>
      <c r="P384" s="138"/>
      <c r="Q384" s="115">
        <f t="shared" si="6"/>
        <v>0</v>
      </c>
      <c r="R384" s="117"/>
    </row>
    <row r="385" spans="1:18" hidden="1" x14ac:dyDescent="0.2">
      <c r="A385" s="493">
        <v>107</v>
      </c>
      <c r="B385" s="494"/>
      <c r="C385" s="8"/>
      <c r="D385" s="8"/>
      <c r="E385" s="157"/>
      <c r="F385" s="134"/>
      <c r="G385" s="41"/>
      <c r="H385" s="135"/>
      <c r="I385" s="130"/>
      <c r="J385" s="19"/>
      <c r="K385" s="135"/>
      <c r="L385" s="130"/>
      <c r="M385" s="19"/>
      <c r="N385" s="135"/>
      <c r="O385" s="41"/>
      <c r="P385" s="138"/>
      <c r="Q385" s="115">
        <f t="shared" si="6"/>
        <v>0</v>
      </c>
      <c r="R385" s="117"/>
    </row>
    <row r="386" spans="1:18" hidden="1" x14ac:dyDescent="0.2">
      <c r="A386" s="493">
        <v>108</v>
      </c>
      <c r="B386" s="494"/>
      <c r="C386" s="8"/>
      <c r="D386" s="8"/>
      <c r="E386" s="157"/>
      <c r="F386" s="134"/>
      <c r="G386" s="41"/>
      <c r="H386" s="135"/>
      <c r="I386" s="130"/>
      <c r="J386" s="19"/>
      <c r="K386" s="135"/>
      <c r="L386" s="130"/>
      <c r="M386" s="19"/>
      <c r="N386" s="135"/>
      <c r="O386" s="41"/>
      <c r="P386" s="138"/>
      <c r="Q386" s="115">
        <f t="shared" si="6"/>
        <v>0</v>
      </c>
      <c r="R386" s="117"/>
    </row>
    <row r="387" spans="1:18" hidden="1" x14ac:dyDescent="0.2">
      <c r="A387" s="493">
        <v>109</v>
      </c>
      <c r="B387" s="494"/>
      <c r="C387" s="8"/>
      <c r="D387" s="8"/>
      <c r="E387" s="157"/>
      <c r="F387" s="134"/>
      <c r="G387" s="41"/>
      <c r="H387" s="135"/>
      <c r="I387" s="130"/>
      <c r="J387" s="19"/>
      <c r="K387" s="135"/>
      <c r="L387" s="130"/>
      <c r="M387" s="19"/>
      <c r="N387" s="135"/>
      <c r="O387" s="41"/>
      <c r="P387" s="138"/>
      <c r="Q387" s="115">
        <f t="shared" si="6"/>
        <v>0</v>
      </c>
      <c r="R387" s="117"/>
    </row>
    <row r="388" spans="1:18" hidden="1" x14ac:dyDescent="0.2">
      <c r="A388" s="493">
        <v>110</v>
      </c>
      <c r="B388" s="494"/>
      <c r="C388" s="8"/>
      <c r="D388" s="8"/>
      <c r="E388" s="157"/>
      <c r="F388" s="134"/>
      <c r="G388" s="41"/>
      <c r="H388" s="135"/>
      <c r="I388" s="130"/>
      <c r="J388" s="19"/>
      <c r="K388" s="135"/>
      <c r="L388" s="130"/>
      <c r="M388" s="19"/>
      <c r="N388" s="135"/>
      <c r="O388" s="41"/>
      <c r="P388" s="138"/>
      <c r="Q388" s="115">
        <f t="shared" si="6"/>
        <v>0</v>
      </c>
      <c r="R388" s="117"/>
    </row>
    <row r="389" spans="1:18" hidden="1" x14ac:dyDescent="0.2">
      <c r="A389" s="493">
        <v>111</v>
      </c>
      <c r="B389" s="494"/>
      <c r="C389" s="8"/>
      <c r="D389" s="8"/>
      <c r="E389" s="157"/>
      <c r="F389" s="134"/>
      <c r="G389" s="41"/>
      <c r="H389" s="135"/>
      <c r="I389" s="130"/>
      <c r="J389" s="19"/>
      <c r="K389" s="135"/>
      <c r="L389" s="130"/>
      <c r="M389" s="19"/>
      <c r="N389" s="135"/>
      <c r="O389" s="41"/>
      <c r="P389" s="138"/>
      <c r="Q389" s="115">
        <f t="shared" si="6"/>
        <v>0</v>
      </c>
      <c r="R389" s="117"/>
    </row>
    <row r="390" spans="1:18" hidden="1" x14ac:dyDescent="0.2">
      <c r="A390" s="493">
        <v>112</v>
      </c>
      <c r="B390" s="494"/>
      <c r="C390" s="8"/>
      <c r="D390" s="8"/>
      <c r="E390" s="157"/>
      <c r="F390" s="134"/>
      <c r="G390" s="41"/>
      <c r="H390" s="135"/>
      <c r="I390" s="130"/>
      <c r="J390" s="19"/>
      <c r="K390" s="135"/>
      <c r="L390" s="130"/>
      <c r="M390" s="19"/>
      <c r="N390" s="135"/>
      <c r="O390" s="41"/>
      <c r="P390" s="138"/>
      <c r="Q390" s="115">
        <f t="shared" si="6"/>
        <v>0</v>
      </c>
      <c r="R390" s="117"/>
    </row>
    <row r="391" spans="1:18" hidden="1" x14ac:dyDescent="0.2">
      <c r="A391" s="493">
        <v>113</v>
      </c>
      <c r="B391" s="494"/>
      <c r="C391" s="8"/>
      <c r="D391" s="8"/>
      <c r="E391" s="157"/>
      <c r="F391" s="134"/>
      <c r="G391" s="41"/>
      <c r="H391" s="135"/>
      <c r="I391" s="130"/>
      <c r="J391" s="19"/>
      <c r="K391" s="135"/>
      <c r="L391" s="130"/>
      <c r="M391" s="19"/>
      <c r="N391" s="135"/>
      <c r="O391" s="41"/>
      <c r="P391" s="138"/>
      <c r="Q391" s="115">
        <f t="shared" si="6"/>
        <v>0</v>
      </c>
      <c r="R391" s="117"/>
    </row>
    <row r="392" spans="1:18" hidden="1" x14ac:dyDescent="0.2">
      <c r="A392" s="493">
        <v>114</v>
      </c>
      <c r="B392" s="494"/>
      <c r="C392" s="8"/>
      <c r="D392" s="8"/>
      <c r="E392" s="157"/>
      <c r="F392" s="134"/>
      <c r="G392" s="41"/>
      <c r="H392" s="135"/>
      <c r="I392" s="130"/>
      <c r="J392" s="19"/>
      <c r="K392" s="135"/>
      <c r="L392" s="130"/>
      <c r="M392" s="19"/>
      <c r="N392" s="135"/>
      <c r="O392" s="41"/>
      <c r="P392" s="138"/>
      <c r="Q392" s="115">
        <f t="shared" si="6"/>
        <v>0</v>
      </c>
      <c r="R392" s="117"/>
    </row>
    <row r="393" spans="1:18" hidden="1" x14ac:dyDescent="0.2">
      <c r="A393" s="493">
        <v>115</v>
      </c>
      <c r="B393" s="494"/>
      <c r="C393" s="8"/>
      <c r="D393" s="8"/>
      <c r="E393" s="157"/>
      <c r="F393" s="134"/>
      <c r="G393" s="41"/>
      <c r="H393" s="135"/>
      <c r="I393" s="130"/>
      <c r="J393" s="19"/>
      <c r="K393" s="135"/>
      <c r="L393" s="130"/>
      <c r="M393" s="19"/>
      <c r="N393" s="135"/>
      <c r="O393" s="41"/>
      <c r="P393" s="138"/>
      <c r="Q393" s="115">
        <f t="shared" si="6"/>
        <v>0</v>
      </c>
      <c r="R393" s="117"/>
    </row>
    <row r="394" spans="1:18" hidden="1" x14ac:dyDescent="0.2">
      <c r="A394" s="493">
        <v>116</v>
      </c>
      <c r="B394" s="494"/>
      <c r="C394" s="8"/>
      <c r="D394" s="8"/>
      <c r="E394" s="157"/>
      <c r="F394" s="134"/>
      <c r="G394" s="41"/>
      <c r="H394" s="135"/>
      <c r="I394" s="130"/>
      <c r="J394" s="19"/>
      <c r="K394" s="135"/>
      <c r="L394" s="130"/>
      <c r="M394" s="19"/>
      <c r="N394" s="135"/>
      <c r="O394" s="41"/>
      <c r="P394" s="138"/>
      <c r="Q394" s="115">
        <f t="shared" si="6"/>
        <v>0</v>
      </c>
      <c r="R394" s="117"/>
    </row>
    <row r="395" spans="1:18" hidden="1" x14ac:dyDescent="0.2">
      <c r="A395" s="493">
        <v>117</v>
      </c>
      <c r="B395" s="494"/>
      <c r="C395" s="8"/>
      <c r="D395" s="8"/>
      <c r="E395" s="157"/>
      <c r="F395" s="134"/>
      <c r="G395" s="41"/>
      <c r="H395" s="135"/>
      <c r="I395" s="130"/>
      <c r="J395" s="19"/>
      <c r="K395" s="135"/>
      <c r="L395" s="130"/>
      <c r="M395" s="19"/>
      <c r="N395" s="135"/>
      <c r="O395" s="41"/>
      <c r="P395" s="138"/>
      <c r="Q395" s="115">
        <f t="shared" si="6"/>
        <v>0</v>
      </c>
      <c r="R395" s="117"/>
    </row>
    <row r="396" spans="1:18" hidden="1" x14ac:dyDescent="0.2">
      <c r="A396" s="493">
        <v>118</v>
      </c>
      <c r="B396" s="494"/>
      <c r="C396" s="8"/>
      <c r="D396" s="8"/>
      <c r="E396" s="157"/>
      <c r="F396" s="134"/>
      <c r="G396" s="41"/>
      <c r="H396" s="135"/>
      <c r="I396" s="130"/>
      <c r="J396" s="19"/>
      <c r="K396" s="135"/>
      <c r="L396" s="130"/>
      <c r="M396" s="19"/>
      <c r="N396" s="135"/>
      <c r="O396" s="41"/>
      <c r="P396" s="138"/>
      <c r="Q396" s="115">
        <f t="shared" si="6"/>
        <v>0</v>
      </c>
      <c r="R396" s="117"/>
    </row>
    <row r="397" spans="1:18" hidden="1" x14ac:dyDescent="0.2">
      <c r="A397" s="493">
        <v>119</v>
      </c>
      <c r="B397" s="494"/>
      <c r="C397" s="8"/>
      <c r="D397" s="8"/>
      <c r="E397" s="157"/>
      <c r="F397" s="134"/>
      <c r="G397" s="41"/>
      <c r="H397" s="135"/>
      <c r="I397" s="130"/>
      <c r="J397" s="19"/>
      <c r="K397" s="135"/>
      <c r="L397" s="130"/>
      <c r="M397" s="19"/>
      <c r="N397" s="135"/>
      <c r="O397" s="41"/>
      <c r="P397" s="138"/>
      <c r="Q397" s="115">
        <f t="shared" si="6"/>
        <v>0</v>
      </c>
      <c r="R397" s="117"/>
    </row>
    <row r="398" spans="1:18" hidden="1" x14ac:dyDescent="0.2">
      <c r="A398" s="493">
        <v>120</v>
      </c>
      <c r="B398" s="494"/>
      <c r="C398" s="8"/>
      <c r="D398" s="8"/>
      <c r="E398" s="157"/>
      <c r="F398" s="134"/>
      <c r="G398" s="41"/>
      <c r="H398" s="135"/>
      <c r="I398" s="130"/>
      <c r="J398" s="19"/>
      <c r="K398" s="135"/>
      <c r="L398" s="130"/>
      <c r="M398" s="19"/>
      <c r="N398" s="135"/>
      <c r="O398" s="41"/>
      <c r="P398" s="138"/>
      <c r="Q398" s="115">
        <f t="shared" si="6"/>
        <v>0</v>
      </c>
      <c r="R398" s="117"/>
    </row>
    <row r="399" spans="1:18" hidden="1" x14ac:dyDescent="0.2">
      <c r="A399" s="493">
        <v>121</v>
      </c>
      <c r="B399" s="494"/>
      <c r="C399" s="8"/>
      <c r="D399" s="8"/>
      <c r="E399" s="157"/>
      <c r="F399" s="134"/>
      <c r="G399" s="41"/>
      <c r="H399" s="135"/>
      <c r="I399" s="130"/>
      <c r="J399" s="19"/>
      <c r="K399" s="135"/>
      <c r="L399" s="130"/>
      <c r="M399" s="19"/>
      <c r="N399" s="135"/>
      <c r="O399" s="41"/>
      <c r="P399" s="138"/>
      <c r="Q399" s="115">
        <f t="shared" si="6"/>
        <v>0</v>
      </c>
      <c r="R399" s="117"/>
    </row>
    <row r="400" spans="1:18" hidden="1" x14ac:dyDescent="0.2">
      <c r="A400" s="493">
        <v>122</v>
      </c>
      <c r="B400" s="494"/>
      <c r="C400" s="8"/>
      <c r="D400" s="8"/>
      <c r="E400" s="157"/>
      <c r="F400" s="134"/>
      <c r="G400" s="41"/>
      <c r="H400" s="135"/>
      <c r="I400" s="130"/>
      <c r="J400" s="19"/>
      <c r="K400" s="135"/>
      <c r="L400" s="130"/>
      <c r="M400" s="19"/>
      <c r="N400" s="135"/>
      <c r="O400" s="41"/>
      <c r="P400" s="138"/>
      <c r="Q400" s="115">
        <f t="shared" si="6"/>
        <v>0</v>
      </c>
      <c r="R400" s="117"/>
    </row>
    <row r="401" spans="1:18" hidden="1" x14ac:dyDescent="0.2">
      <c r="A401" s="493">
        <v>123</v>
      </c>
      <c r="B401" s="494"/>
      <c r="C401" s="8"/>
      <c r="D401" s="8"/>
      <c r="E401" s="157"/>
      <c r="F401" s="134"/>
      <c r="G401" s="41"/>
      <c r="H401" s="135"/>
      <c r="I401" s="130"/>
      <c r="J401" s="19"/>
      <c r="K401" s="135"/>
      <c r="L401" s="130"/>
      <c r="M401" s="19"/>
      <c r="N401" s="135"/>
      <c r="O401" s="41"/>
      <c r="P401" s="138"/>
      <c r="Q401" s="115">
        <f t="shared" si="6"/>
        <v>0</v>
      </c>
      <c r="R401" s="117"/>
    </row>
    <row r="402" spans="1:18" hidden="1" x14ac:dyDescent="0.2">
      <c r="A402" s="493">
        <v>124</v>
      </c>
      <c r="B402" s="494"/>
      <c r="C402" s="8"/>
      <c r="D402" s="8"/>
      <c r="E402" s="157"/>
      <c r="F402" s="134"/>
      <c r="G402" s="41"/>
      <c r="H402" s="135"/>
      <c r="I402" s="130"/>
      <c r="J402" s="19"/>
      <c r="K402" s="135"/>
      <c r="L402" s="130"/>
      <c r="M402" s="19"/>
      <c r="N402" s="135"/>
      <c r="O402" s="41"/>
      <c r="P402" s="138"/>
      <c r="Q402" s="115">
        <f t="shared" si="6"/>
        <v>0</v>
      </c>
      <c r="R402" s="117"/>
    </row>
    <row r="403" spans="1:18" hidden="1" x14ac:dyDescent="0.2">
      <c r="A403" s="493">
        <v>125</v>
      </c>
      <c r="B403" s="494"/>
      <c r="C403" s="8"/>
      <c r="D403" s="8"/>
      <c r="E403" s="157"/>
      <c r="F403" s="134"/>
      <c r="G403" s="41"/>
      <c r="H403" s="135"/>
      <c r="I403" s="130"/>
      <c r="J403" s="19"/>
      <c r="K403" s="135"/>
      <c r="L403" s="130"/>
      <c r="M403" s="19"/>
      <c r="N403" s="135"/>
      <c r="O403" s="41"/>
      <c r="P403" s="138"/>
      <c r="Q403" s="115">
        <f t="shared" si="6"/>
        <v>0</v>
      </c>
      <c r="R403" s="117"/>
    </row>
    <row r="404" spans="1:18" hidden="1" x14ac:dyDescent="0.2">
      <c r="A404" s="493">
        <v>126</v>
      </c>
      <c r="B404" s="494"/>
      <c r="C404" s="8"/>
      <c r="D404" s="8"/>
      <c r="E404" s="157"/>
      <c r="F404" s="134"/>
      <c r="G404" s="41"/>
      <c r="H404" s="135"/>
      <c r="I404" s="130"/>
      <c r="J404" s="19"/>
      <c r="K404" s="135"/>
      <c r="L404" s="130"/>
      <c r="M404" s="19"/>
      <c r="N404" s="135"/>
      <c r="O404" s="41"/>
      <c r="P404" s="138"/>
      <c r="Q404" s="115">
        <f t="shared" si="6"/>
        <v>0</v>
      </c>
      <c r="R404" s="117"/>
    </row>
    <row r="405" spans="1:18" hidden="1" x14ac:dyDescent="0.2">
      <c r="A405" s="493">
        <v>127</v>
      </c>
      <c r="B405" s="494"/>
      <c r="C405" s="8"/>
      <c r="D405" s="8"/>
      <c r="E405" s="157"/>
      <c r="F405" s="134"/>
      <c r="G405" s="41"/>
      <c r="H405" s="135"/>
      <c r="I405" s="130"/>
      <c r="J405" s="19"/>
      <c r="K405" s="135"/>
      <c r="L405" s="130"/>
      <c r="M405" s="19"/>
      <c r="N405" s="135"/>
      <c r="O405" s="41"/>
      <c r="P405" s="138"/>
      <c r="Q405" s="115">
        <f t="shared" si="6"/>
        <v>0</v>
      </c>
      <c r="R405" s="117"/>
    </row>
    <row r="406" spans="1:18" hidden="1" x14ac:dyDescent="0.2">
      <c r="A406" s="493">
        <v>128</v>
      </c>
      <c r="B406" s="494"/>
      <c r="C406" s="8"/>
      <c r="D406" s="8"/>
      <c r="E406" s="157"/>
      <c r="F406" s="134"/>
      <c r="G406" s="41"/>
      <c r="H406" s="135"/>
      <c r="I406" s="130"/>
      <c r="J406" s="19"/>
      <c r="K406" s="135"/>
      <c r="L406" s="130"/>
      <c r="M406" s="19"/>
      <c r="N406" s="135"/>
      <c r="O406" s="41"/>
      <c r="P406" s="138"/>
      <c r="Q406" s="115">
        <f t="shared" si="6"/>
        <v>0</v>
      </c>
      <c r="R406" s="117"/>
    </row>
    <row r="407" spans="1:18" hidden="1" x14ac:dyDescent="0.2">
      <c r="A407" s="493">
        <v>129</v>
      </c>
      <c r="B407" s="494"/>
      <c r="C407" s="8"/>
      <c r="D407" s="8"/>
      <c r="E407" s="157"/>
      <c r="F407" s="134"/>
      <c r="G407" s="41"/>
      <c r="H407" s="135"/>
      <c r="I407" s="130"/>
      <c r="J407" s="19"/>
      <c r="K407" s="135"/>
      <c r="L407" s="130"/>
      <c r="M407" s="19"/>
      <c r="N407" s="135"/>
      <c r="O407" s="41"/>
      <c r="P407" s="138"/>
      <c r="Q407" s="115">
        <f t="shared" si="6"/>
        <v>0</v>
      </c>
      <c r="R407" s="117"/>
    </row>
    <row r="408" spans="1:18" hidden="1" x14ac:dyDescent="0.2">
      <c r="A408" s="493">
        <v>130</v>
      </c>
      <c r="B408" s="494"/>
      <c r="C408" s="8"/>
      <c r="D408" s="8"/>
      <c r="E408" s="157"/>
      <c r="F408" s="134"/>
      <c r="G408" s="41"/>
      <c r="H408" s="135"/>
      <c r="I408" s="130"/>
      <c r="J408" s="19"/>
      <c r="K408" s="135"/>
      <c r="L408" s="130"/>
      <c r="M408" s="19"/>
      <c r="N408" s="135"/>
      <c r="O408" s="41"/>
      <c r="P408" s="138"/>
      <c r="Q408" s="115">
        <f t="shared" si="6"/>
        <v>0</v>
      </c>
      <c r="R408" s="117"/>
    </row>
    <row r="409" spans="1:18" hidden="1" x14ac:dyDescent="0.2">
      <c r="A409" s="493">
        <v>131</v>
      </c>
      <c r="B409" s="494"/>
      <c r="C409" s="8"/>
      <c r="D409" s="8"/>
      <c r="E409" s="157"/>
      <c r="F409" s="134"/>
      <c r="G409" s="41"/>
      <c r="H409" s="135"/>
      <c r="I409" s="130"/>
      <c r="J409" s="19"/>
      <c r="K409" s="135"/>
      <c r="L409" s="130"/>
      <c r="M409" s="19"/>
      <c r="N409" s="135"/>
      <c r="O409" s="41"/>
      <c r="P409" s="138"/>
      <c r="Q409" s="115">
        <f t="shared" si="6"/>
        <v>0</v>
      </c>
      <c r="R409" s="117"/>
    </row>
    <row r="410" spans="1:18" hidden="1" x14ac:dyDescent="0.2">
      <c r="A410" s="493">
        <v>132</v>
      </c>
      <c r="B410" s="494"/>
      <c r="C410" s="8"/>
      <c r="D410" s="8"/>
      <c r="E410" s="157"/>
      <c r="F410" s="134"/>
      <c r="G410" s="41"/>
      <c r="H410" s="135"/>
      <c r="I410" s="130"/>
      <c r="J410" s="19"/>
      <c r="K410" s="135"/>
      <c r="L410" s="130"/>
      <c r="M410" s="19"/>
      <c r="N410" s="135"/>
      <c r="O410" s="41"/>
      <c r="P410" s="138"/>
      <c r="Q410" s="115">
        <f t="shared" si="6"/>
        <v>0</v>
      </c>
      <c r="R410" s="117"/>
    </row>
    <row r="411" spans="1:18" hidden="1" x14ac:dyDescent="0.2">
      <c r="A411" s="493">
        <v>133</v>
      </c>
      <c r="B411" s="494"/>
      <c r="C411" s="8"/>
      <c r="D411" s="8"/>
      <c r="E411" s="157"/>
      <c r="F411" s="134"/>
      <c r="G411" s="41"/>
      <c r="H411" s="135"/>
      <c r="I411" s="130"/>
      <c r="J411" s="19"/>
      <c r="K411" s="135"/>
      <c r="L411" s="130"/>
      <c r="M411" s="19"/>
      <c r="N411" s="135"/>
      <c r="O411" s="41"/>
      <c r="P411" s="138"/>
      <c r="Q411" s="115">
        <f t="shared" si="6"/>
        <v>0</v>
      </c>
      <c r="R411" s="117"/>
    </row>
    <row r="412" spans="1:18" hidden="1" x14ac:dyDescent="0.2">
      <c r="A412" s="493">
        <v>134</v>
      </c>
      <c r="B412" s="494"/>
      <c r="C412" s="8"/>
      <c r="D412" s="8"/>
      <c r="E412" s="157"/>
      <c r="F412" s="134"/>
      <c r="G412" s="41"/>
      <c r="H412" s="135"/>
      <c r="I412" s="130"/>
      <c r="J412" s="19"/>
      <c r="K412" s="135"/>
      <c r="L412" s="130"/>
      <c r="M412" s="19"/>
      <c r="N412" s="135"/>
      <c r="O412" s="41"/>
      <c r="P412" s="138"/>
      <c r="Q412" s="115">
        <f t="shared" si="6"/>
        <v>0</v>
      </c>
      <c r="R412" s="117"/>
    </row>
    <row r="413" spans="1:18" hidden="1" x14ac:dyDescent="0.2">
      <c r="A413" s="493">
        <v>135</v>
      </c>
      <c r="B413" s="494"/>
      <c r="C413" s="8"/>
      <c r="D413" s="8"/>
      <c r="E413" s="157"/>
      <c r="F413" s="134"/>
      <c r="G413" s="41"/>
      <c r="H413" s="135"/>
      <c r="I413" s="130"/>
      <c r="J413" s="19"/>
      <c r="K413" s="135"/>
      <c r="L413" s="130"/>
      <c r="M413" s="19"/>
      <c r="N413" s="135"/>
      <c r="O413" s="41"/>
      <c r="P413" s="138"/>
      <c r="Q413" s="115">
        <f t="shared" si="6"/>
        <v>0</v>
      </c>
      <c r="R413" s="117"/>
    </row>
    <row r="414" spans="1:18" hidden="1" x14ac:dyDescent="0.2">
      <c r="A414" s="493">
        <v>136</v>
      </c>
      <c r="B414" s="494"/>
      <c r="C414" s="8"/>
      <c r="D414" s="8"/>
      <c r="E414" s="157"/>
      <c r="F414" s="134"/>
      <c r="G414" s="41"/>
      <c r="H414" s="135"/>
      <c r="I414" s="130"/>
      <c r="J414" s="19"/>
      <c r="K414" s="135"/>
      <c r="L414" s="130"/>
      <c r="M414" s="19"/>
      <c r="N414" s="135"/>
      <c r="O414" s="41"/>
      <c r="P414" s="138"/>
      <c r="Q414" s="115">
        <f t="shared" si="6"/>
        <v>0</v>
      </c>
      <c r="R414" s="117"/>
    </row>
    <row r="415" spans="1:18" hidden="1" x14ac:dyDescent="0.2">
      <c r="A415" s="493">
        <v>137</v>
      </c>
      <c r="B415" s="494"/>
      <c r="C415" s="8"/>
      <c r="D415" s="8"/>
      <c r="E415" s="157"/>
      <c r="F415" s="134"/>
      <c r="G415" s="41"/>
      <c r="H415" s="135"/>
      <c r="I415" s="130"/>
      <c r="J415" s="19"/>
      <c r="K415" s="135"/>
      <c r="L415" s="130"/>
      <c r="M415" s="19"/>
      <c r="N415" s="135"/>
      <c r="O415" s="41"/>
      <c r="P415" s="138"/>
      <c r="Q415" s="115">
        <f t="shared" si="6"/>
        <v>0</v>
      </c>
      <c r="R415" s="117"/>
    </row>
    <row r="416" spans="1:18" hidden="1" x14ac:dyDescent="0.2">
      <c r="A416" s="493">
        <v>138</v>
      </c>
      <c r="B416" s="494"/>
      <c r="C416" s="8"/>
      <c r="D416" s="8"/>
      <c r="E416" s="157"/>
      <c r="F416" s="134"/>
      <c r="G416" s="41"/>
      <c r="H416" s="135"/>
      <c r="I416" s="130"/>
      <c r="J416" s="19"/>
      <c r="K416" s="135"/>
      <c r="L416" s="130"/>
      <c r="M416" s="19"/>
      <c r="N416" s="135"/>
      <c r="O416" s="41"/>
      <c r="P416" s="138"/>
      <c r="Q416" s="115">
        <f t="shared" si="6"/>
        <v>0</v>
      </c>
      <c r="R416" s="117"/>
    </row>
    <row r="417" spans="1:18" hidden="1" x14ac:dyDescent="0.2">
      <c r="A417" s="493">
        <v>139</v>
      </c>
      <c r="B417" s="494"/>
      <c r="C417" s="8"/>
      <c r="D417" s="8"/>
      <c r="E417" s="157"/>
      <c r="F417" s="134"/>
      <c r="G417" s="41"/>
      <c r="H417" s="135"/>
      <c r="I417" s="130"/>
      <c r="J417" s="19"/>
      <c r="K417" s="135"/>
      <c r="L417" s="130"/>
      <c r="M417" s="19"/>
      <c r="N417" s="135"/>
      <c r="O417" s="41"/>
      <c r="P417" s="138"/>
      <c r="Q417" s="115">
        <f t="shared" si="6"/>
        <v>0</v>
      </c>
      <c r="R417" s="117"/>
    </row>
    <row r="418" spans="1:18" hidden="1" x14ac:dyDescent="0.2">
      <c r="A418" s="493">
        <v>140</v>
      </c>
      <c r="B418" s="494"/>
      <c r="C418" s="8"/>
      <c r="D418" s="8"/>
      <c r="E418" s="157"/>
      <c r="F418" s="134"/>
      <c r="G418" s="41"/>
      <c r="H418" s="135"/>
      <c r="I418" s="130"/>
      <c r="J418" s="19"/>
      <c r="K418" s="135"/>
      <c r="L418" s="130"/>
      <c r="M418" s="19"/>
      <c r="N418" s="135"/>
      <c r="O418" s="41"/>
      <c r="P418" s="138"/>
      <c r="Q418" s="115">
        <f t="shared" si="6"/>
        <v>0</v>
      </c>
      <c r="R418" s="117"/>
    </row>
    <row r="419" spans="1:18" hidden="1" x14ac:dyDescent="0.2">
      <c r="A419" s="493">
        <v>141</v>
      </c>
      <c r="B419" s="494"/>
      <c r="C419" s="8"/>
      <c r="D419" s="8"/>
      <c r="E419" s="157"/>
      <c r="F419" s="134"/>
      <c r="G419" s="41"/>
      <c r="H419" s="135"/>
      <c r="I419" s="130"/>
      <c r="J419" s="19"/>
      <c r="K419" s="135"/>
      <c r="L419" s="130"/>
      <c r="M419" s="19"/>
      <c r="N419" s="135"/>
      <c r="O419" s="41"/>
      <c r="P419" s="138"/>
      <c r="Q419" s="115">
        <f t="shared" si="6"/>
        <v>0</v>
      </c>
      <c r="R419" s="117"/>
    </row>
    <row r="420" spans="1:18" hidden="1" x14ac:dyDescent="0.2">
      <c r="A420" s="493">
        <v>142</v>
      </c>
      <c r="B420" s="494"/>
      <c r="C420" s="8"/>
      <c r="D420" s="8"/>
      <c r="E420" s="157"/>
      <c r="F420" s="134"/>
      <c r="G420" s="41"/>
      <c r="H420" s="135"/>
      <c r="I420" s="130"/>
      <c r="J420" s="19"/>
      <c r="K420" s="135"/>
      <c r="L420" s="130"/>
      <c r="M420" s="19"/>
      <c r="N420" s="135"/>
      <c r="O420" s="41"/>
      <c r="P420" s="138"/>
      <c r="Q420" s="115">
        <f t="shared" si="6"/>
        <v>0</v>
      </c>
      <c r="R420" s="117"/>
    </row>
    <row r="421" spans="1:18" hidden="1" x14ac:dyDescent="0.2">
      <c r="A421" s="493">
        <v>143</v>
      </c>
      <c r="B421" s="494"/>
      <c r="C421" s="8"/>
      <c r="D421" s="8"/>
      <c r="E421" s="157"/>
      <c r="F421" s="134"/>
      <c r="G421" s="41"/>
      <c r="H421" s="135"/>
      <c r="I421" s="130"/>
      <c r="J421" s="19"/>
      <c r="K421" s="135"/>
      <c r="L421" s="130"/>
      <c r="M421" s="19"/>
      <c r="N421" s="135"/>
      <c r="O421" s="41"/>
      <c r="P421" s="138"/>
      <c r="Q421" s="115">
        <f t="shared" si="6"/>
        <v>0</v>
      </c>
      <c r="R421" s="117"/>
    </row>
    <row r="422" spans="1:18" hidden="1" x14ac:dyDescent="0.2">
      <c r="A422" s="493">
        <v>144</v>
      </c>
      <c r="B422" s="494"/>
      <c r="C422" s="8"/>
      <c r="D422" s="8"/>
      <c r="E422" s="157"/>
      <c r="F422" s="134"/>
      <c r="G422" s="41"/>
      <c r="H422" s="135"/>
      <c r="I422" s="130"/>
      <c r="J422" s="19"/>
      <c r="K422" s="135"/>
      <c r="L422" s="130"/>
      <c r="M422" s="19"/>
      <c r="N422" s="135"/>
      <c r="O422" s="41"/>
      <c r="P422" s="138"/>
      <c r="Q422" s="115">
        <f t="shared" si="6"/>
        <v>0</v>
      </c>
      <c r="R422" s="117"/>
    </row>
    <row r="423" spans="1:18" hidden="1" x14ac:dyDescent="0.2">
      <c r="A423" s="493">
        <v>145</v>
      </c>
      <c r="B423" s="494"/>
      <c r="C423" s="8"/>
      <c r="D423" s="8"/>
      <c r="E423" s="157"/>
      <c r="F423" s="134"/>
      <c r="G423" s="41"/>
      <c r="H423" s="135"/>
      <c r="I423" s="130"/>
      <c r="J423" s="19"/>
      <c r="K423" s="135"/>
      <c r="L423" s="130"/>
      <c r="M423" s="19"/>
      <c r="N423" s="135"/>
      <c r="O423" s="41"/>
      <c r="P423" s="138"/>
      <c r="Q423" s="115">
        <f t="shared" si="6"/>
        <v>0</v>
      </c>
      <c r="R423" s="117"/>
    </row>
    <row r="424" spans="1:18" hidden="1" x14ac:dyDescent="0.2">
      <c r="A424" s="493">
        <v>146</v>
      </c>
      <c r="B424" s="494"/>
      <c r="C424" s="8"/>
      <c r="D424" s="8"/>
      <c r="E424" s="157"/>
      <c r="F424" s="134"/>
      <c r="G424" s="41"/>
      <c r="H424" s="135"/>
      <c r="I424" s="130"/>
      <c r="J424" s="19"/>
      <c r="K424" s="135"/>
      <c r="L424" s="130"/>
      <c r="M424" s="19"/>
      <c r="N424" s="135"/>
      <c r="O424" s="41"/>
      <c r="P424" s="138"/>
      <c r="Q424" s="115">
        <f t="shared" si="6"/>
        <v>0</v>
      </c>
      <c r="R424" s="117"/>
    </row>
    <row r="425" spans="1:18" hidden="1" x14ac:dyDescent="0.2">
      <c r="A425" s="493">
        <v>147</v>
      </c>
      <c r="B425" s="494"/>
      <c r="C425" s="8"/>
      <c r="D425" s="8"/>
      <c r="E425" s="157"/>
      <c r="F425" s="134"/>
      <c r="G425" s="41"/>
      <c r="H425" s="135"/>
      <c r="I425" s="130"/>
      <c r="J425" s="19"/>
      <c r="K425" s="135"/>
      <c r="L425" s="130"/>
      <c r="M425" s="19"/>
      <c r="N425" s="135"/>
      <c r="O425" s="41"/>
      <c r="P425" s="138"/>
      <c r="Q425" s="115">
        <f t="shared" si="6"/>
        <v>0</v>
      </c>
      <c r="R425" s="117"/>
    </row>
    <row r="426" spans="1:18" hidden="1" x14ac:dyDescent="0.2">
      <c r="A426" s="493">
        <v>148</v>
      </c>
      <c r="B426" s="494"/>
      <c r="C426" s="8"/>
      <c r="D426" s="8"/>
      <c r="E426" s="157"/>
      <c r="F426" s="134"/>
      <c r="G426" s="41"/>
      <c r="H426" s="135"/>
      <c r="I426" s="130"/>
      <c r="J426" s="19"/>
      <c r="K426" s="135"/>
      <c r="L426" s="130"/>
      <c r="M426" s="19"/>
      <c r="N426" s="135"/>
      <c r="O426" s="41"/>
      <c r="P426" s="138"/>
      <c r="Q426" s="115">
        <f t="shared" si="6"/>
        <v>0</v>
      </c>
      <c r="R426" s="117"/>
    </row>
    <row r="427" spans="1:18" hidden="1" x14ac:dyDescent="0.2">
      <c r="A427" s="493">
        <v>149</v>
      </c>
      <c r="B427" s="494"/>
      <c r="C427" s="8"/>
      <c r="D427" s="8"/>
      <c r="E427" s="157"/>
      <c r="F427" s="134"/>
      <c r="G427" s="41"/>
      <c r="H427" s="135"/>
      <c r="I427" s="130"/>
      <c r="J427" s="19"/>
      <c r="K427" s="135"/>
      <c r="L427" s="130"/>
      <c r="M427" s="19"/>
      <c r="N427" s="135"/>
      <c r="O427" s="41"/>
      <c r="P427" s="138"/>
      <c r="Q427" s="115">
        <f t="shared" si="6"/>
        <v>0</v>
      </c>
      <c r="R427" s="117"/>
    </row>
    <row r="428" spans="1:18" hidden="1" x14ac:dyDescent="0.2">
      <c r="A428" s="493">
        <v>150</v>
      </c>
      <c r="B428" s="494"/>
      <c r="C428" s="8"/>
      <c r="D428" s="8"/>
      <c r="E428" s="157"/>
      <c r="F428" s="134"/>
      <c r="G428" s="41"/>
      <c r="H428" s="135"/>
      <c r="I428" s="130"/>
      <c r="J428" s="19"/>
      <c r="K428" s="135"/>
      <c r="L428" s="130"/>
      <c r="M428" s="19"/>
      <c r="N428" s="135"/>
      <c r="O428" s="41"/>
      <c r="P428" s="138"/>
      <c r="Q428" s="115">
        <f t="shared" si="6"/>
        <v>0</v>
      </c>
      <c r="R428" s="117"/>
    </row>
    <row r="429" spans="1:18" ht="29.3" customHeight="1" x14ac:dyDescent="0.2">
      <c r="A429" s="22" t="str">
        <f>IF(事業計画書!$T$5="","",事業計画書!$T$5)</f>
        <v>〇〇県</v>
      </c>
      <c r="B429" s="22"/>
    </row>
    <row r="430" spans="1:18" ht="25.7" x14ac:dyDescent="0.2">
      <c r="A430" s="112" t="str">
        <f>A271</f>
        <v xml:space="preserve">【 内訳書 】 </v>
      </c>
      <c r="B430" s="112"/>
      <c r="C430" s="64"/>
    </row>
    <row r="431" spans="1:18" ht="23.8" x14ac:dyDescent="0.2">
      <c r="C431" s="495" t="str">
        <f>$C$3</f>
        <v>2-1</v>
      </c>
      <c r="D431" s="56" t="s">
        <v>127</v>
      </c>
      <c r="E431" s="497" t="str">
        <f>$E$3</f>
        <v>○○県</v>
      </c>
      <c r="F431" s="498"/>
      <c r="G431" s="498"/>
      <c r="H431" s="498"/>
      <c r="I431" s="498"/>
      <c r="J431" s="498"/>
      <c r="K431" s="498"/>
      <c r="L431" s="498"/>
      <c r="M431" s="499"/>
    </row>
    <row r="432" spans="1:18" ht="23.8" x14ac:dyDescent="0.2">
      <c r="C432" s="496"/>
      <c r="D432" s="57" t="s">
        <v>128</v>
      </c>
      <c r="E432" s="500" t="str">
        <f>$E$4</f>
        <v>障害者による文化芸術活動の鑑賞支援事業</v>
      </c>
      <c r="F432" s="501"/>
      <c r="G432" s="501"/>
      <c r="H432" s="501"/>
      <c r="I432" s="501"/>
      <c r="J432" s="501"/>
      <c r="K432" s="501"/>
      <c r="L432" s="501"/>
      <c r="M432" s="502"/>
    </row>
    <row r="433" spans="1:17" ht="17.25" customHeight="1" x14ac:dyDescent="0.2">
      <c r="A433" s="65"/>
      <c r="B433" s="65"/>
      <c r="C433" s="64"/>
    </row>
    <row r="434" spans="1:17" ht="17.25" customHeight="1" x14ac:dyDescent="0.2">
      <c r="A434" s="66"/>
      <c r="B434" s="66"/>
      <c r="C434" s="67"/>
      <c r="D434" s="67"/>
      <c r="E434" s="66"/>
      <c r="F434" s="479" t="s">
        <v>7</v>
      </c>
      <c r="G434" s="480"/>
      <c r="H434" s="480"/>
      <c r="I434" s="480"/>
      <c r="J434" s="480"/>
      <c r="K434" s="481"/>
      <c r="L434" s="147"/>
      <c r="M434" s="148"/>
      <c r="N434" s="148"/>
      <c r="O434" s="148"/>
      <c r="P434" s="148"/>
      <c r="Q434" s="148"/>
    </row>
    <row r="435" spans="1:17" ht="17.25" customHeight="1" x14ac:dyDescent="0.2">
      <c r="A435" s="68"/>
      <c r="B435" s="68"/>
      <c r="C435" s="67"/>
      <c r="D435" s="67"/>
      <c r="E435" s="66"/>
      <c r="F435" s="482">
        <f>SUM(Q438:Q487)</f>
        <v>2000000</v>
      </c>
      <c r="G435" s="483"/>
      <c r="H435" s="483"/>
      <c r="I435" s="483"/>
      <c r="J435" s="483"/>
      <c r="K435" s="484"/>
      <c r="L435" s="147"/>
      <c r="M435" s="148"/>
      <c r="N435" s="148"/>
      <c r="O435" s="148"/>
      <c r="P435" s="148"/>
      <c r="Q435" s="148"/>
    </row>
    <row r="436" spans="1:17" x14ac:dyDescent="0.2">
      <c r="A436" s="69" t="s">
        <v>13</v>
      </c>
      <c r="B436" s="69"/>
      <c r="C436" s="7"/>
      <c r="D436" s="7"/>
      <c r="E436" s="7"/>
      <c r="F436" s="7"/>
      <c r="G436" s="7"/>
      <c r="H436" s="7"/>
      <c r="I436" s="7"/>
      <c r="J436" s="7"/>
      <c r="Q436" s="70" t="s">
        <v>14</v>
      </c>
    </row>
    <row r="437" spans="1:17" ht="15.05" customHeight="1" x14ac:dyDescent="0.2">
      <c r="A437" s="485" t="s">
        <v>162</v>
      </c>
      <c r="B437" s="486"/>
      <c r="C437" s="487" t="s">
        <v>10</v>
      </c>
      <c r="D437" s="488"/>
      <c r="E437" s="52" t="s">
        <v>41</v>
      </c>
      <c r="F437" s="71"/>
      <c r="G437" s="72" t="s">
        <v>35</v>
      </c>
      <c r="H437" s="54" t="s">
        <v>42</v>
      </c>
      <c r="I437" s="53" t="s">
        <v>34</v>
      </c>
      <c r="J437" s="55" t="s">
        <v>36</v>
      </c>
      <c r="K437" s="54" t="s">
        <v>42</v>
      </c>
      <c r="L437" s="53" t="s">
        <v>44</v>
      </c>
      <c r="M437" s="55" t="s">
        <v>36</v>
      </c>
      <c r="N437" s="54" t="s">
        <v>45</v>
      </c>
      <c r="O437" s="53" t="s">
        <v>46</v>
      </c>
      <c r="P437" s="54" t="s">
        <v>47</v>
      </c>
      <c r="Q437" s="73" t="s">
        <v>11</v>
      </c>
    </row>
    <row r="438" spans="1:17" ht="15.05" customHeight="1" x14ac:dyDescent="0.2">
      <c r="A438" s="489">
        <v>1</v>
      </c>
      <c r="B438" s="490"/>
      <c r="C438" s="491" t="s">
        <v>76</v>
      </c>
      <c r="D438" s="492"/>
      <c r="E438" s="159"/>
      <c r="F438" s="139"/>
      <c r="G438" s="43">
        <v>1500000</v>
      </c>
      <c r="H438" s="142"/>
      <c r="I438" s="131"/>
      <c r="J438" s="36"/>
      <c r="K438" s="142"/>
      <c r="L438" s="131"/>
      <c r="M438" s="36"/>
      <c r="N438" s="142"/>
      <c r="O438" s="43"/>
      <c r="P438" s="144"/>
      <c r="Q438" s="58">
        <f t="shared" ref="Q438:Q445" si="7">IF(G438="",0,INT(SUM(PRODUCT(G438,I438,L438),O438)))</f>
        <v>1500000</v>
      </c>
    </row>
    <row r="439" spans="1:17" ht="15.05" customHeight="1" x14ac:dyDescent="0.2">
      <c r="A439" s="473">
        <v>2</v>
      </c>
      <c r="B439" s="474"/>
      <c r="C439" s="475" t="s">
        <v>16</v>
      </c>
      <c r="D439" s="476"/>
      <c r="E439" s="157"/>
      <c r="F439" s="140"/>
      <c r="G439" s="43">
        <v>500000</v>
      </c>
      <c r="H439" s="142"/>
      <c r="I439" s="131"/>
      <c r="J439" s="36"/>
      <c r="K439" s="142"/>
      <c r="L439" s="131"/>
      <c r="M439" s="36"/>
      <c r="N439" s="142"/>
      <c r="O439" s="43"/>
      <c r="P439" s="138"/>
      <c r="Q439" s="58">
        <f t="shared" si="7"/>
        <v>500000</v>
      </c>
    </row>
    <row r="440" spans="1:17" ht="15.05" customHeight="1" x14ac:dyDescent="0.2">
      <c r="A440" s="473">
        <v>3</v>
      </c>
      <c r="B440" s="474"/>
      <c r="C440" s="475"/>
      <c r="D440" s="476"/>
      <c r="E440" s="159"/>
      <c r="F440" s="140"/>
      <c r="G440" s="41"/>
      <c r="H440" s="142"/>
      <c r="I440" s="131"/>
      <c r="J440" s="36"/>
      <c r="K440" s="142"/>
      <c r="L440" s="131"/>
      <c r="M440" s="36"/>
      <c r="N440" s="142"/>
      <c r="O440" s="43"/>
      <c r="P440" s="138"/>
      <c r="Q440" s="58">
        <f t="shared" si="7"/>
        <v>0</v>
      </c>
    </row>
    <row r="441" spans="1:17" ht="15.05" customHeight="1" x14ac:dyDescent="0.2">
      <c r="A441" s="473">
        <v>4</v>
      </c>
      <c r="B441" s="474"/>
      <c r="C441" s="475"/>
      <c r="D441" s="476"/>
      <c r="E441" s="159"/>
      <c r="F441" s="140"/>
      <c r="G441" s="41"/>
      <c r="H441" s="142"/>
      <c r="I441" s="131"/>
      <c r="J441" s="36"/>
      <c r="K441" s="142"/>
      <c r="L441" s="131"/>
      <c r="M441" s="36"/>
      <c r="N441" s="142"/>
      <c r="O441" s="43"/>
      <c r="P441" s="138"/>
      <c r="Q441" s="58">
        <f t="shared" si="7"/>
        <v>0</v>
      </c>
    </row>
    <row r="442" spans="1:17" ht="15.05" hidden="1" customHeight="1" x14ac:dyDescent="0.2">
      <c r="A442" s="473">
        <v>5</v>
      </c>
      <c r="B442" s="474"/>
      <c r="C442" s="477"/>
      <c r="D442" s="478"/>
      <c r="E442" s="159"/>
      <c r="F442" s="140"/>
      <c r="G442" s="41"/>
      <c r="H442" s="142"/>
      <c r="I442" s="131"/>
      <c r="J442" s="36"/>
      <c r="K442" s="142"/>
      <c r="L442" s="131"/>
      <c r="M442" s="36"/>
      <c r="N442" s="142"/>
      <c r="O442" s="43"/>
      <c r="P442" s="138"/>
      <c r="Q442" s="58">
        <f t="shared" si="7"/>
        <v>0</v>
      </c>
    </row>
    <row r="443" spans="1:17" ht="15.05" hidden="1" customHeight="1" x14ac:dyDescent="0.2">
      <c r="A443" s="473">
        <v>6</v>
      </c>
      <c r="B443" s="474"/>
      <c r="C443" s="477"/>
      <c r="D443" s="478"/>
      <c r="E443" s="159"/>
      <c r="F443" s="140"/>
      <c r="G443" s="41"/>
      <c r="H443" s="142"/>
      <c r="I443" s="131"/>
      <c r="J443" s="36"/>
      <c r="K443" s="142"/>
      <c r="L443" s="131"/>
      <c r="M443" s="36"/>
      <c r="N443" s="142"/>
      <c r="O443" s="43"/>
      <c r="P443" s="138"/>
      <c r="Q443" s="58">
        <f t="shared" si="7"/>
        <v>0</v>
      </c>
    </row>
    <row r="444" spans="1:17" hidden="1" x14ac:dyDescent="0.2">
      <c r="A444" s="473">
        <v>7</v>
      </c>
      <c r="B444" s="474"/>
      <c r="C444" s="477"/>
      <c r="D444" s="478"/>
      <c r="E444" s="159"/>
      <c r="F444" s="140"/>
      <c r="G444" s="41"/>
      <c r="H444" s="142"/>
      <c r="I444" s="131"/>
      <c r="J444" s="36"/>
      <c r="K444" s="142"/>
      <c r="L444" s="131"/>
      <c r="M444" s="36"/>
      <c r="N444" s="142"/>
      <c r="O444" s="43"/>
      <c r="P444" s="138"/>
      <c r="Q444" s="58">
        <f t="shared" si="7"/>
        <v>0</v>
      </c>
    </row>
    <row r="445" spans="1:17" hidden="1" x14ac:dyDescent="0.2">
      <c r="A445" s="473">
        <v>8</v>
      </c>
      <c r="B445" s="474"/>
      <c r="C445" s="477"/>
      <c r="D445" s="478"/>
      <c r="E445" s="159"/>
      <c r="F445" s="140"/>
      <c r="G445" s="41"/>
      <c r="H445" s="142"/>
      <c r="I445" s="131"/>
      <c r="J445" s="36"/>
      <c r="K445" s="142"/>
      <c r="L445" s="131"/>
      <c r="M445" s="36"/>
      <c r="N445" s="142"/>
      <c r="O445" s="43"/>
      <c r="P445" s="138"/>
      <c r="Q445" s="58">
        <f t="shared" si="7"/>
        <v>0</v>
      </c>
    </row>
    <row r="446" spans="1:17" hidden="1" x14ac:dyDescent="0.2"/>
    <row r="447" spans="1:17" hidden="1" x14ac:dyDescent="0.2"/>
    <row r="448" spans="1:17" hidden="1" x14ac:dyDescent="0.2"/>
  </sheetData>
  <sheetProtection formatRows="0"/>
  <mergeCells count="510">
    <mergeCell ref="C186:D186"/>
    <mergeCell ref="C187:D187"/>
    <mergeCell ref="C181:D181"/>
    <mergeCell ref="C229:E229"/>
    <mergeCell ref="C184:D184"/>
    <mergeCell ref="C188:D188"/>
    <mergeCell ref="C6:D6"/>
    <mergeCell ref="F6:K6"/>
    <mergeCell ref="C7:D7"/>
    <mergeCell ref="F7:K7"/>
    <mergeCell ref="F165:K165"/>
    <mergeCell ref="F166:K166"/>
    <mergeCell ref="C168:D168"/>
    <mergeCell ref="C169:D169"/>
    <mergeCell ref="E162:M162"/>
    <mergeCell ref="E163:M163"/>
    <mergeCell ref="C205:D205"/>
    <mergeCell ref="C206:D206"/>
    <mergeCell ref="C207:D207"/>
    <mergeCell ref="C217:D217"/>
    <mergeCell ref="C208:D208"/>
    <mergeCell ref="C209:D209"/>
    <mergeCell ref="F225:H225"/>
    <mergeCell ref="A225:E225"/>
    <mergeCell ref="F246:H246"/>
    <mergeCell ref="M6:Q7"/>
    <mergeCell ref="C3:C4"/>
    <mergeCell ref="E3:M3"/>
    <mergeCell ref="E4:M4"/>
    <mergeCell ref="C162:C163"/>
    <mergeCell ref="C170:D170"/>
    <mergeCell ref="C171:D171"/>
    <mergeCell ref="C172:D172"/>
    <mergeCell ref="C173:D173"/>
    <mergeCell ref="C174:D174"/>
    <mergeCell ref="C175:D175"/>
    <mergeCell ref="C176:D176"/>
    <mergeCell ref="C177:D177"/>
    <mergeCell ref="C178:D178"/>
    <mergeCell ref="C179:D179"/>
    <mergeCell ref="C180:D180"/>
    <mergeCell ref="C185:D185"/>
    <mergeCell ref="C203:D203"/>
    <mergeCell ref="C194:D194"/>
    <mergeCell ref="C195:D195"/>
    <mergeCell ref="C196:D196"/>
    <mergeCell ref="C197:D197"/>
    <mergeCell ref="C198:D198"/>
    <mergeCell ref="F224:H224"/>
    <mergeCell ref="A224:E224"/>
    <mergeCell ref="A203:B203"/>
    <mergeCell ref="A204:B204"/>
    <mergeCell ref="A205:B205"/>
    <mergeCell ref="A206:B206"/>
    <mergeCell ref="A207:B207"/>
    <mergeCell ref="A208:B208"/>
    <mergeCell ref="A209:B209"/>
    <mergeCell ref="A210:B210"/>
    <mergeCell ref="A211:B211"/>
    <mergeCell ref="A216:B216"/>
    <mergeCell ref="C216:D216"/>
    <mergeCell ref="A217:B217"/>
    <mergeCell ref="A218:B218"/>
    <mergeCell ref="C204:D204"/>
    <mergeCell ref="C210:D210"/>
    <mergeCell ref="C211:D211"/>
    <mergeCell ref="C212:D212"/>
    <mergeCell ref="C214:D214"/>
    <mergeCell ref="C215:D215"/>
    <mergeCell ref="F245:H245"/>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C262:D262"/>
    <mergeCell ref="F260:H260"/>
    <mergeCell ref="F261:H261"/>
    <mergeCell ref="F262:H262"/>
    <mergeCell ref="A238:B251"/>
    <mergeCell ref="A252:B263"/>
    <mergeCell ref="F240:H240"/>
    <mergeCell ref="F241:H241"/>
    <mergeCell ref="F242:H242"/>
    <mergeCell ref="F243:H243"/>
    <mergeCell ref="F244:H244"/>
    <mergeCell ref="F226:H226"/>
    <mergeCell ref="F227:H227"/>
    <mergeCell ref="F228:H228"/>
    <mergeCell ref="F229:H229"/>
    <mergeCell ref="F233:H233"/>
    <mergeCell ref="F230:H230"/>
    <mergeCell ref="F239:H239"/>
    <mergeCell ref="F238:H238"/>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A9:B9"/>
    <mergeCell ref="A10:B10"/>
    <mergeCell ref="A11:B11"/>
    <mergeCell ref="A12:B12"/>
    <mergeCell ref="A13:B13"/>
    <mergeCell ref="A14:B14"/>
    <mergeCell ref="A15:B15"/>
    <mergeCell ref="A16:B16"/>
    <mergeCell ref="A17:B17"/>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53:B153"/>
    <mergeCell ref="A144:B144"/>
    <mergeCell ref="A145:B145"/>
    <mergeCell ref="A146:B146"/>
    <mergeCell ref="A147:B147"/>
    <mergeCell ref="A148:B148"/>
    <mergeCell ref="A149:B149"/>
    <mergeCell ref="A150:B150"/>
    <mergeCell ref="A151:B151"/>
    <mergeCell ref="A152:B152"/>
    <mergeCell ref="A154:B154"/>
    <mergeCell ref="A155:B155"/>
    <mergeCell ref="A156:B156"/>
    <mergeCell ref="A157:B157"/>
    <mergeCell ref="A158:B158"/>
    <mergeCell ref="A159:B159"/>
    <mergeCell ref="A181:B181"/>
    <mergeCell ref="A182:B182"/>
    <mergeCell ref="A183:B183"/>
    <mergeCell ref="A168:B168"/>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98:B198"/>
    <mergeCell ref="A199:B199"/>
    <mergeCell ref="A200:B200"/>
    <mergeCell ref="A201:B201"/>
    <mergeCell ref="A202:B202"/>
    <mergeCell ref="A185:B185"/>
    <mergeCell ref="A186:B186"/>
    <mergeCell ref="A187:B187"/>
    <mergeCell ref="A188:B188"/>
    <mergeCell ref="A189:B189"/>
    <mergeCell ref="A190:B190"/>
    <mergeCell ref="A194:B194"/>
    <mergeCell ref="A195:B195"/>
    <mergeCell ref="A196:B196"/>
    <mergeCell ref="A197:B197"/>
    <mergeCell ref="C272:C273"/>
    <mergeCell ref="E272:M272"/>
    <mergeCell ref="E273:M273"/>
    <mergeCell ref="C275:D275"/>
    <mergeCell ref="F275:K275"/>
    <mergeCell ref="M275:Q276"/>
    <mergeCell ref="C276:D276"/>
    <mergeCell ref="F276:K276"/>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47:B347"/>
    <mergeCell ref="A348:B348"/>
    <mergeCell ref="A349:B349"/>
    <mergeCell ref="A350:B350"/>
    <mergeCell ref="A351:B351"/>
    <mergeCell ref="A352:B352"/>
    <mergeCell ref="A353:B353"/>
    <mergeCell ref="A354:B354"/>
    <mergeCell ref="A355:B355"/>
    <mergeCell ref="A356:B356"/>
    <mergeCell ref="A357:B357"/>
    <mergeCell ref="A358:B358"/>
    <mergeCell ref="A359:B359"/>
    <mergeCell ref="A360:B360"/>
    <mergeCell ref="A361:B361"/>
    <mergeCell ref="A362:B362"/>
    <mergeCell ref="A363:B363"/>
    <mergeCell ref="A364:B364"/>
    <mergeCell ref="A365:B365"/>
    <mergeCell ref="A366:B366"/>
    <mergeCell ref="A367:B367"/>
    <mergeCell ref="A368:B368"/>
    <mergeCell ref="A369:B369"/>
    <mergeCell ref="A370:B370"/>
    <mergeCell ref="A371:B371"/>
    <mergeCell ref="A372:B372"/>
    <mergeCell ref="A373:B373"/>
    <mergeCell ref="A374:B374"/>
    <mergeCell ref="A375:B375"/>
    <mergeCell ref="A376:B376"/>
    <mergeCell ref="A377:B377"/>
    <mergeCell ref="A378:B378"/>
    <mergeCell ref="A379:B379"/>
    <mergeCell ref="A380:B380"/>
    <mergeCell ref="A381:B381"/>
    <mergeCell ref="A382:B382"/>
    <mergeCell ref="A383:B383"/>
    <mergeCell ref="A384:B384"/>
    <mergeCell ref="A385:B385"/>
    <mergeCell ref="A386:B386"/>
    <mergeCell ref="A387:B387"/>
    <mergeCell ref="A388:B388"/>
    <mergeCell ref="A389:B389"/>
    <mergeCell ref="A390:B390"/>
    <mergeCell ref="A391:B391"/>
    <mergeCell ref="A392:B392"/>
    <mergeCell ref="A393:B393"/>
    <mergeCell ref="A394:B394"/>
    <mergeCell ref="A395:B395"/>
    <mergeCell ref="A396:B396"/>
    <mergeCell ref="A397:B397"/>
    <mergeCell ref="A398:B398"/>
    <mergeCell ref="A399:B399"/>
    <mergeCell ref="A400:B400"/>
    <mergeCell ref="A401:B401"/>
    <mergeCell ref="A402:B402"/>
    <mergeCell ref="A403:B403"/>
    <mergeCell ref="A404:B404"/>
    <mergeCell ref="A405:B405"/>
    <mergeCell ref="A406:B406"/>
    <mergeCell ref="A407:B407"/>
    <mergeCell ref="A408:B408"/>
    <mergeCell ref="A409:B409"/>
    <mergeCell ref="A410:B410"/>
    <mergeCell ref="A411:B411"/>
    <mergeCell ref="A412:B412"/>
    <mergeCell ref="A413:B413"/>
    <mergeCell ref="A414:B414"/>
    <mergeCell ref="A415:B415"/>
    <mergeCell ref="A416:B416"/>
    <mergeCell ref="A417:B417"/>
    <mergeCell ref="A418:B418"/>
    <mergeCell ref="A419:B419"/>
    <mergeCell ref="A420:B420"/>
    <mergeCell ref="A421:B421"/>
    <mergeCell ref="A422:B422"/>
    <mergeCell ref="A423:B423"/>
    <mergeCell ref="A424:B424"/>
    <mergeCell ref="A425:B425"/>
    <mergeCell ref="A426:B426"/>
    <mergeCell ref="A427:B427"/>
    <mergeCell ref="A428:B428"/>
    <mergeCell ref="C431:C432"/>
    <mergeCell ref="E431:M431"/>
    <mergeCell ref="E432:M432"/>
    <mergeCell ref="F434:K434"/>
    <mergeCell ref="F435:K435"/>
    <mergeCell ref="A437:B437"/>
    <mergeCell ref="C437:D437"/>
    <mergeCell ref="A438:B438"/>
    <mergeCell ref="C438:D438"/>
    <mergeCell ref="A439:B439"/>
    <mergeCell ref="C439:D439"/>
    <mergeCell ref="A440:B440"/>
    <mergeCell ref="C440:D440"/>
    <mergeCell ref="A441:B441"/>
    <mergeCell ref="C441:D441"/>
    <mergeCell ref="A442:B442"/>
    <mergeCell ref="C442:D442"/>
    <mergeCell ref="A443:B443"/>
    <mergeCell ref="C443:D443"/>
    <mergeCell ref="A444:B444"/>
    <mergeCell ref="C444:D444"/>
    <mergeCell ref="A445:B445"/>
    <mergeCell ref="C445:D445"/>
  </mergeCells>
  <phoneticPr fontId="6"/>
  <conditionalFormatting sqref="G10:G159 I10:I159 L10:L159 O10:O159">
    <cfRule type="expression" dxfId="127" priority="425">
      <formula>INDIRECT(ADDRESS(ROW(),COLUMN()))=TRUNC(INDIRECT(ADDRESS(ROW(),COLUMN())))</formula>
    </cfRule>
  </conditionalFormatting>
  <conditionalFormatting sqref="G169:G218">
    <cfRule type="expression" dxfId="126" priority="75">
      <formula>INDIRECT(ADDRESS(ROW(),COLUMN()))=TRUNC(INDIRECT(ADDRESS(ROW(),COLUMN())))</formula>
    </cfRule>
  </conditionalFormatting>
  <conditionalFormatting sqref="G279:G428 I279:I428 L279:L428 O279:O428">
    <cfRule type="expression" dxfId="125" priority="4">
      <formula>INDIRECT(ADDRESS(ROW(),COLUMN()))=TRUNC(INDIRECT(ADDRESS(ROW(),COLUMN())))</formula>
    </cfRule>
  </conditionalFormatting>
  <conditionalFormatting sqref="G438:G445">
    <cfRule type="expression" dxfId="124" priority="2">
      <formula>INDIRECT(ADDRESS(ROW(),COLUMN()))=TRUNC(INDIRECT(ADDRESS(ROW(),COLUMN())))</formula>
    </cfRule>
  </conditionalFormatting>
  <conditionalFormatting sqref="I169:I218">
    <cfRule type="expression" dxfId="123" priority="428">
      <formula>INDIRECT(ADDRESS(ROW(),COLUMN()))=TRUNC(INDIRECT(ADDRESS(ROW(),COLUMN())))</formula>
    </cfRule>
  </conditionalFormatting>
  <conditionalFormatting sqref="I438:I445">
    <cfRule type="expression" dxfId="122" priority="7">
      <formula>INDIRECT(ADDRESS(ROW(),COLUMN()))=TRUNC(INDIRECT(ADDRESS(ROW(),COLUMN())))</formula>
    </cfRule>
  </conditionalFormatting>
  <conditionalFormatting sqref="L169:L218">
    <cfRule type="expression" dxfId="121" priority="427">
      <formula>INDIRECT(ADDRESS(ROW(),COLUMN()))=TRUNC(INDIRECT(ADDRESS(ROW(),COLUMN())))</formula>
    </cfRule>
  </conditionalFormatting>
  <conditionalFormatting sqref="L438:L445">
    <cfRule type="expression" dxfId="120" priority="6">
      <formula>INDIRECT(ADDRESS(ROW(),COLUMN()))=TRUNC(INDIRECT(ADDRESS(ROW(),COLUMN())))</formula>
    </cfRule>
  </conditionalFormatting>
  <conditionalFormatting sqref="M6:Q7">
    <cfRule type="cellIs" dxfId="119" priority="77" operator="equal">
      <formula>"「費目：その他」で補助対象外に仕分けされていないものがあります。"</formula>
    </cfRule>
  </conditionalFormatting>
  <conditionalFormatting sqref="M275:Q276">
    <cfRule type="cellIs" dxfId="118" priority="1" operator="equal">
      <formula>"「費目：その他」で補助対象外に仕分けされていないものがあります。"</formula>
    </cfRule>
  </conditionalFormatting>
  <conditionalFormatting sqref="O169:O218">
    <cfRule type="expression" dxfId="117" priority="426">
      <formula>INDIRECT(ADDRESS(ROW(),COLUMN()))=TRUNC(INDIRECT(ADDRESS(ROW(),COLUMN())))</formula>
    </cfRule>
  </conditionalFormatting>
  <conditionalFormatting sqref="O438:O445">
    <cfRule type="expression" dxfId="116" priority="5">
      <formula>INDIRECT(ADDRESS(ROW(),COLUMN()))=TRUNC(INDIRECT(ADDRESS(ROW(),COLUMN())))</formula>
    </cfRule>
  </conditionalFormatting>
  <dataValidations count="8">
    <dataValidation imeMode="off" allowBlank="1" showInputMessage="1" showErrorMessage="1" sqref="G10:G159 I10:I159 L10:L159 O10:O159 Q10:Q159 I169:I218 L169:L218 O169:O218 Q169:Q218 G169:G218 G231:H235 G224:H229 F224:F235 F238:H264 G279:G428 I279:I428 L279:L428 O279:O428 Q279:Q428 I438:I445 L438:L445 O438:O445 Q438:Q445 G438:G445" xr:uid="{00000000-0002-0000-0400-000000000000}"/>
    <dataValidation type="list" imeMode="hiragana" allowBlank="1" showInputMessage="1" showErrorMessage="1" sqref="C10:C159 C279:C428" xr:uid="{00000000-0002-0000-0400-000001000000}">
      <formula1>区分</formula1>
    </dataValidation>
    <dataValidation type="list" imeMode="hiragana" allowBlank="1" showInputMessage="1" showErrorMessage="1" sqref="C169:D218 C438:D445" xr:uid="{00000000-0002-0000-0400-000002000000}">
      <formula1>収入</formula1>
    </dataValidation>
    <dataValidation type="list" allowBlank="1" showInputMessage="1" showErrorMessage="1" sqref="R10:R159 R279:R428" xr:uid="{00000000-0002-0000-0400-000003000000}">
      <formula1>"○"</formula1>
    </dataValidation>
    <dataValidation imeMode="disabled" allowBlank="1" showInputMessage="1" showErrorMessage="1" sqref="C7:K7 F166:K166 A10:A159 A169:A218 C3:C4 C276:K276 F435:K435 A279:A428 A438:A445 C272:C273" xr:uid="{00000000-0002-0000-0400-000004000000}"/>
    <dataValidation imeMode="hiragana" allowBlank="1" showInputMessage="1" showErrorMessage="1" sqref="E10:E159 J10:J159 M10:M159 M169:M218 J169:J218 E169:E218 E279:E428 J279:J428 M279:M428 M438:M445 J438:J445 E438:E445" xr:uid="{00000000-0002-0000-0400-000005000000}"/>
    <dataValidation type="list" imeMode="hiragana" allowBlank="1" showInputMessage="1" showErrorMessage="1" sqref="D11:D159 D279:D428" xr:uid="{00000000-0002-0000-0400-000006000000}">
      <formula1>INDIRECT(C11)</formula1>
    </dataValidation>
    <dataValidation type="list" allowBlank="1" showInputMessage="1" showErrorMessage="1" sqref="D10" xr:uid="{00000000-0002-0000-0400-000007000000}">
      <formula1>INDIRECT(C10)</formula1>
    </dataValidation>
  </dataValidations>
  <pageMargins left="0.7" right="0.7" top="0.75" bottom="0.75" header="0.3" footer="0.3"/>
  <pageSetup paperSize="9" scale="60"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Y265"/>
  <sheetViews>
    <sheetView showGridLines="0" view="pageBreakPreview" zoomScale="85" zoomScaleNormal="100" zoomScaleSheetLayoutView="85" workbookViewId="0">
      <pane ySplit="9" topLeftCell="A13" activePane="bottomLeft" state="frozen"/>
      <selection activeCell="A10" sqref="A10:B10"/>
      <selection pane="bottomLeft" activeCell="E172" sqref="E172"/>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102</v>
      </c>
      <c r="D3" s="56" t="s">
        <v>127</v>
      </c>
      <c r="E3" s="506" t="s">
        <v>185</v>
      </c>
      <c r="F3" s="507"/>
      <c r="G3" s="507"/>
      <c r="H3" s="507"/>
      <c r="I3" s="507"/>
      <c r="J3" s="507"/>
      <c r="K3" s="507"/>
      <c r="L3" s="507"/>
      <c r="M3" s="508"/>
      <c r="Q3" s="13"/>
      <c r="X3" s="3">
        <v>18</v>
      </c>
    </row>
    <row r="4" spans="1:24" ht="32.1" customHeight="1" x14ac:dyDescent="0.2">
      <c r="C4" s="505"/>
      <c r="D4" s="57" t="s">
        <v>128</v>
      </c>
      <c r="E4" s="509" t="s">
        <v>216</v>
      </c>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2000000</v>
      </c>
      <c r="D7" s="516"/>
      <c r="E7" s="62">
        <f>SUMIFS($Q$10:$Q$159,$R$10:$R$159,"○")</f>
        <v>0</v>
      </c>
      <c r="F7" s="482">
        <f>SUM(C7,E7)</f>
        <v>2000000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t="s">
        <v>178</v>
      </c>
      <c r="D10" s="48" t="s">
        <v>50</v>
      </c>
      <c r="E10" s="156" t="s">
        <v>205</v>
      </c>
      <c r="F10" s="133"/>
      <c r="G10" s="49">
        <v>1040</v>
      </c>
      <c r="H10" s="133"/>
      <c r="I10" s="128">
        <v>5</v>
      </c>
      <c r="J10" s="50" t="s">
        <v>187</v>
      </c>
      <c r="K10" s="136"/>
      <c r="L10" s="131">
        <v>80</v>
      </c>
      <c r="M10" s="50" t="s">
        <v>188</v>
      </c>
      <c r="N10" s="136"/>
      <c r="O10" s="43"/>
      <c r="P10" s="137"/>
      <c r="Q10" s="114">
        <f t="shared" ref="Q10:Q106" si="0">IF(G10="",0,INT(SUM(PRODUCT(G10,I10,L10),O10)))</f>
        <v>416000</v>
      </c>
      <c r="R10" s="116"/>
    </row>
    <row r="11" spans="1:24" ht="18" customHeight="1" x14ac:dyDescent="0.2">
      <c r="A11" s="493">
        <v>2</v>
      </c>
      <c r="B11" s="494"/>
      <c r="C11" s="8" t="s">
        <v>178</v>
      </c>
      <c r="D11" s="12" t="s">
        <v>9</v>
      </c>
      <c r="E11" s="157" t="s">
        <v>206</v>
      </c>
      <c r="F11" s="134"/>
      <c r="G11" s="40">
        <v>5100</v>
      </c>
      <c r="H11" s="134"/>
      <c r="I11" s="129">
        <v>5</v>
      </c>
      <c r="J11" s="19" t="s">
        <v>188</v>
      </c>
      <c r="K11" s="135"/>
      <c r="L11" s="130">
        <v>10</v>
      </c>
      <c r="M11" s="19" t="s">
        <v>190</v>
      </c>
      <c r="N11" s="135"/>
      <c r="O11" s="41"/>
      <c r="P11" s="138"/>
      <c r="Q11" s="115">
        <f t="shared" si="0"/>
        <v>255000</v>
      </c>
      <c r="R11" s="117"/>
    </row>
    <row r="12" spans="1:24" ht="18" customHeight="1" x14ac:dyDescent="0.2">
      <c r="A12" s="493">
        <v>3</v>
      </c>
      <c r="B12" s="494"/>
      <c r="C12" s="8" t="s">
        <v>178</v>
      </c>
      <c r="D12" s="12" t="s">
        <v>27</v>
      </c>
      <c r="E12" s="157" t="s">
        <v>207</v>
      </c>
      <c r="F12" s="134"/>
      <c r="G12" s="40">
        <v>30000</v>
      </c>
      <c r="H12" s="134"/>
      <c r="I12" s="129">
        <v>7</v>
      </c>
      <c r="J12" s="19" t="s">
        <v>190</v>
      </c>
      <c r="K12" s="135"/>
      <c r="L12" s="130"/>
      <c r="M12" s="19"/>
      <c r="N12" s="135"/>
      <c r="O12" s="41"/>
      <c r="P12" s="138"/>
      <c r="Q12" s="115">
        <f t="shared" si="0"/>
        <v>210000</v>
      </c>
      <c r="R12" s="117"/>
    </row>
    <row r="13" spans="1:24" ht="18" customHeight="1" x14ac:dyDescent="0.2">
      <c r="A13" s="493">
        <v>4</v>
      </c>
      <c r="B13" s="494"/>
      <c r="C13" s="8" t="s">
        <v>178</v>
      </c>
      <c r="D13" s="12" t="s">
        <v>27</v>
      </c>
      <c r="E13" s="157" t="s">
        <v>208</v>
      </c>
      <c r="F13" s="134"/>
      <c r="G13" s="40">
        <v>10900</v>
      </c>
      <c r="H13" s="134"/>
      <c r="I13" s="129">
        <v>3</v>
      </c>
      <c r="J13" s="19" t="s">
        <v>209</v>
      </c>
      <c r="K13" s="135"/>
      <c r="L13" s="130"/>
      <c r="M13" s="19"/>
      <c r="N13" s="135"/>
      <c r="O13" s="41"/>
      <c r="P13" s="138"/>
      <c r="Q13" s="115">
        <f t="shared" si="0"/>
        <v>32700</v>
      </c>
      <c r="R13" s="117"/>
    </row>
    <row r="14" spans="1:24" ht="18" customHeight="1" x14ac:dyDescent="0.2">
      <c r="A14" s="493">
        <v>5</v>
      </c>
      <c r="B14" s="494"/>
      <c r="C14" s="8" t="s">
        <v>177</v>
      </c>
      <c r="D14" s="12" t="s">
        <v>177</v>
      </c>
      <c r="E14" s="157" t="s">
        <v>204</v>
      </c>
      <c r="F14" s="134"/>
      <c r="G14" s="40">
        <v>10000</v>
      </c>
      <c r="H14" s="134"/>
      <c r="I14" s="129">
        <v>10</v>
      </c>
      <c r="J14" s="19" t="s">
        <v>190</v>
      </c>
      <c r="K14" s="135"/>
      <c r="L14" s="130"/>
      <c r="M14" s="19"/>
      <c r="N14" s="135"/>
      <c r="O14" s="41"/>
      <c r="P14" s="138"/>
      <c r="Q14" s="115">
        <f t="shared" si="0"/>
        <v>100000</v>
      </c>
      <c r="R14" s="117"/>
    </row>
    <row r="15" spans="1:24" ht="18" customHeight="1" x14ac:dyDescent="0.2">
      <c r="A15" s="493">
        <v>6</v>
      </c>
      <c r="B15" s="494"/>
      <c r="C15" s="8" t="s">
        <v>180</v>
      </c>
      <c r="D15" s="12" t="s">
        <v>2</v>
      </c>
      <c r="E15" s="157" t="s">
        <v>210</v>
      </c>
      <c r="F15" s="134"/>
      <c r="G15" s="40">
        <v>5000</v>
      </c>
      <c r="H15" s="134"/>
      <c r="I15" s="129">
        <v>20</v>
      </c>
      <c r="J15" s="19" t="s">
        <v>211</v>
      </c>
      <c r="K15" s="135"/>
      <c r="L15" s="130"/>
      <c r="M15" s="19"/>
      <c r="N15" s="135"/>
      <c r="O15" s="41"/>
      <c r="P15" s="138"/>
      <c r="Q15" s="115">
        <f t="shared" si="0"/>
        <v>100000</v>
      </c>
      <c r="R15" s="117"/>
    </row>
    <row r="16" spans="1:24" ht="18" customHeight="1" x14ac:dyDescent="0.2">
      <c r="A16" s="493">
        <v>7</v>
      </c>
      <c r="B16" s="494"/>
      <c r="C16" s="8" t="s">
        <v>181</v>
      </c>
      <c r="D16" s="12" t="s">
        <v>182</v>
      </c>
      <c r="E16" s="157" t="s">
        <v>193</v>
      </c>
      <c r="F16" s="134"/>
      <c r="G16" s="40">
        <v>200000</v>
      </c>
      <c r="H16" s="134"/>
      <c r="I16" s="129">
        <v>1</v>
      </c>
      <c r="J16" s="19" t="s">
        <v>190</v>
      </c>
      <c r="K16" s="135"/>
      <c r="L16" s="130"/>
      <c r="M16" s="19"/>
      <c r="N16" s="135"/>
      <c r="O16" s="41"/>
      <c r="P16" s="138"/>
      <c r="Q16" s="115">
        <f t="shared" si="0"/>
        <v>200000</v>
      </c>
      <c r="R16" s="117"/>
    </row>
    <row r="17" spans="1:18" ht="18" customHeight="1" x14ac:dyDescent="0.2">
      <c r="A17" s="493">
        <v>8</v>
      </c>
      <c r="B17" s="494"/>
      <c r="C17" s="8" t="s">
        <v>181</v>
      </c>
      <c r="D17" s="12" t="s">
        <v>26</v>
      </c>
      <c r="E17" s="157" t="s">
        <v>198</v>
      </c>
      <c r="F17" s="134"/>
      <c r="G17" s="40">
        <v>10</v>
      </c>
      <c r="H17" s="134"/>
      <c r="I17" s="129">
        <v>5000</v>
      </c>
      <c r="J17" s="19" t="s">
        <v>200</v>
      </c>
      <c r="K17" s="135"/>
      <c r="L17" s="130"/>
      <c r="M17" s="19"/>
      <c r="N17" s="135"/>
      <c r="O17" s="41"/>
      <c r="P17" s="138"/>
      <c r="Q17" s="115">
        <f t="shared" si="0"/>
        <v>50000</v>
      </c>
      <c r="R17" s="117"/>
    </row>
    <row r="18" spans="1:18" ht="18" customHeight="1" x14ac:dyDescent="0.2">
      <c r="A18" s="493">
        <v>9</v>
      </c>
      <c r="B18" s="494"/>
      <c r="C18" s="8" t="s">
        <v>181</v>
      </c>
      <c r="D18" s="12" t="s">
        <v>26</v>
      </c>
      <c r="E18" s="157" t="s">
        <v>213</v>
      </c>
      <c r="F18" s="134"/>
      <c r="G18" s="40">
        <v>150000</v>
      </c>
      <c r="H18" s="134"/>
      <c r="I18" s="129">
        <v>1</v>
      </c>
      <c r="J18" s="19" t="s">
        <v>196</v>
      </c>
      <c r="K18" s="135"/>
      <c r="L18" s="130"/>
      <c r="M18" s="19"/>
      <c r="N18" s="135"/>
      <c r="O18" s="41"/>
      <c r="P18" s="138"/>
      <c r="Q18" s="115">
        <f t="shared" si="0"/>
        <v>150000</v>
      </c>
      <c r="R18" s="117"/>
    </row>
    <row r="19" spans="1:18" ht="18" customHeight="1" x14ac:dyDescent="0.2">
      <c r="A19" s="493">
        <v>10</v>
      </c>
      <c r="B19" s="494"/>
      <c r="C19" s="8" t="s">
        <v>181</v>
      </c>
      <c r="D19" s="12" t="s">
        <v>26</v>
      </c>
      <c r="E19" s="157" t="s">
        <v>212</v>
      </c>
      <c r="F19" s="134"/>
      <c r="G19" s="40">
        <v>150000</v>
      </c>
      <c r="H19" s="134"/>
      <c r="I19" s="129">
        <v>1</v>
      </c>
      <c r="J19" s="19" t="s">
        <v>196</v>
      </c>
      <c r="K19" s="135"/>
      <c r="L19" s="130"/>
      <c r="M19" s="19"/>
      <c r="N19" s="135"/>
      <c r="O19" s="41"/>
      <c r="P19" s="138"/>
      <c r="Q19" s="115">
        <f t="shared" si="0"/>
        <v>150000</v>
      </c>
      <c r="R19" s="117"/>
    </row>
    <row r="20" spans="1:18" ht="18" customHeight="1" x14ac:dyDescent="0.2">
      <c r="A20" s="493">
        <v>11</v>
      </c>
      <c r="B20" s="494"/>
      <c r="C20" s="8" t="s">
        <v>181</v>
      </c>
      <c r="D20" s="12" t="s">
        <v>26</v>
      </c>
      <c r="E20" s="157" t="s">
        <v>214</v>
      </c>
      <c r="F20" s="134"/>
      <c r="G20" s="40">
        <v>330000</v>
      </c>
      <c r="H20" s="134"/>
      <c r="I20" s="129">
        <v>1</v>
      </c>
      <c r="J20" s="19" t="s">
        <v>196</v>
      </c>
      <c r="K20" s="135"/>
      <c r="L20" s="130"/>
      <c r="M20" s="19"/>
      <c r="N20" s="135"/>
      <c r="O20" s="41"/>
      <c r="P20" s="138"/>
      <c r="Q20" s="115">
        <f t="shared" si="0"/>
        <v>330000</v>
      </c>
      <c r="R20" s="117"/>
    </row>
    <row r="21" spans="1:18" ht="18" customHeight="1" x14ac:dyDescent="0.2">
      <c r="A21" s="493">
        <v>12</v>
      </c>
      <c r="B21" s="494"/>
      <c r="C21" s="8" t="s">
        <v>181</v>
      </c>
      <c r="D21" s="12" t="s">
        <v>179</v>
      </c>
      <c r="E21" s="157" t="s">
        <v>195</v>
      </c>
      <c r="F21" s="134"/>
      <c r="G21" s="40">
        <v>6300</v>
      </c>
      <c r="H21" s="135"/>
      <c r="I21" s="130">
        <v>1</v>
      </c>
      <c r="J21" s="19" t="s">
        <v>196</v>
      </c>
      <c r="K21" s="135"/>
      <c r="L21" s="130"/>
      <c r="M21" s="19"/>
      <c r="N21" s="135"/>
      <c r="O21" s="41"/>
      <c r="P21" s="138"/>
      <c r="Q21" s="115">
        <f t="shared" si="0"/>
        <v>6300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hidden="1"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hidden="1"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hidden="1"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hidden="1"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hidden="1"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hidden="1"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hidden="1"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hidden="1"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hidden="1"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hidden="1"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hidden="1"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hidden="1"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hidden="1"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hidden="1"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hidden="1"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hidden="1"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hidden="1"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hidden="1"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hidden="1"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hidden="1"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hidden="1"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hidden="1"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hidden="1"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hidden="1"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hidden="1"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hidden="1"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hidden="1"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hidden="1"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hidden="1"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hidden="1"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hidden="1"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hidden="1"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hidden="1"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hidden="1"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hidden="1"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hidden="1"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hidden="1"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hidden="1"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hidden="1"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hidden="1"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hidden="1"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hidden="1"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hidden="1"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hidden="1"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hidden="1"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hidden="1" customHeight="1" x14ac:dyDescent="0.2">
      <c r="A160" s="22" t="e">
        <f>IF(事業計画書!#REF!="","",事業計画書!#REF!)</f>
        <v>#REF!</v>
      </c>
      <c r="B160" s="22"/>
    </row>
    <row r="161" spans="1:25" ht="25.55" hidden="1" customHeight="1" x14ac:dyDescent="0.2">
      <c r="A161" s="112" t="str">
        <f>A2</f>
        <v xml:space="preserve">【 内訳書 】 </v>
      </c>
      <c r="B161" s="112"/>
      <c r="C161" s="64"/>
    </row>
    <row r="162" spans="1:25" ht="31.5" hidden="1" customHeight="1" x14ac:dyDescent="0.2">
      <c r="C162" s="495" t="str">
        <f>$C$3</f>
        <v>2-2</v>
      </c>
      <c r="D162" s="56" t="s">
        <v>127</v>
      </c>
      <c r="E162" s="497" t="str">
        <f>$E$3</f>
        <v>○○芸術文化協会</v>
      </c>
      <c r="F162" s="498"/>
      <c r="G162" s="498"/>
      <c r="H162" s="498"/>
      <c r="I162" s="498"/>
      <c r="J162" s="498"/>
      <c r="K162" s="498"/>
      <c r="L162" s="498"/>
      <c r="M162" s="499"/>
      <c r="X162"/>
      <c r="Y162" s="3"/>
    </row>
    <row r="163" spans="1:25" ht="31.5" hidden="1" customHeight="1" x14ac:dyDescent="0.2">
      <c r="C163" s="496"/>
      <c r="D163" s="57" t="s">
        <v>128</v>
      </c>
      <c r="E163" s="500" t="str">
        <f>$E$4</f>
        <v>共生社会の実現に向けた創造・発表の機会の充実に関する事業</v>
      </c>
      <c r="F163" s="501"/>
      <c r="G163" s="501"/>
      <c r="H163" s="501"/>
      <c r="I163" s="501"/>
      <c r="J163" s="501"/>
      <c r="K163" s="501"/>
      <c r="L163" s="501"/>
      <c r="M163" s="502"/>
      <c r="X163"/>
      <c r="Y163" s="3"/>
    </row>
    <row r="164" spans="1:25" ht="25.55" hidden="1" customHeight="1" x14ac:dyDescent="0.2">
      <c r="A164" s="65"/>
      <c r="B164" s="65"/>
      <c r="C164" s="64"/>
    </row>
    <row r="165" spans="1:25" ht="21.8" hidden="1"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hidden="1" customHeight="1" x14ac:dyDescent="0.2">
      <c r="A166" s="68"/>
      <c r="B166" s="68"/>
      <c r="C166" s="67"/>
      <c r="D166" s="67"/>
      <c r="E166" s="66"/>
      <c r="F166" s="482">
        <f>SUM(Q169:Q218)</f>
        <v>2000000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t="s">
        <v>76</v>
      </c>
      <c r="D169" s="492"/>
      <c r="E169" s="159"/>
      <c r="F169" s="139"/>
      <c r="G169" s="43">
        <v>1500000</v>
      </c>
      <c r="H169" s="142"/>
      <c r="I169" s="131"/>
      <c r="J169" s="36"/>
      <c r="K169" s="142"/>
      <c r="L169" s="131"/>
      <c r="M169" s="36"/>
      <c r="N169" s="142"/>
      <c r="O169" s="43"/>
      <c r="P169" s="144"/>
      <c r="Q169" s="58">
        <f t="shared" ref="Q169:Q218" si="2">IF(G169="",0,INT(SUM(PRODUCT(G169,I169,L169),O169)))</f>
        <v>1500000</v>
      </c>
    </row>
    <row r="170" spans="1:25" ht="18" customHeight="1" x14ac:dyDescent="0.2">
      <c r="A170" s="473">
        <v>2</v>
      </c>
      <c r="B170" s="474"/>
      <c r="C170" s="475" t="s">
        <v>16</v>
      </c>
      <c r="D170" s="476"/>
      <c r="E170" s="157"/>
      <c r="F170" s="140"/>
      <c r="G170" s="43">
        <v>500000</v>
      </c>
      <c r="H170" s="142"/>
      <c r="I170" s="131"/>
      <c r="J170" s="36"/>
      <c r="K170" s="142"/>
      <c r="L170" s="131"/>
      <c r="M170" s="36"/>
      <c r="N170" s="142"/>
      <c r="O170" s="43"/>
      <c r="P170" s="138"/>
      <c r="Q170" s="58">
        <f t="shared" si="2"/>
        <v>500000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500000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500000</v>
      </c>
      <c r="G231" s="525"/>
      <c r="H231" s="526"/>
    </row>
    <row r="232" spans="1:8" ht="19.600000000000001" customHeight="1" x14ac:dyDescent="0.2">
      <c r="A232" s="517" t="s">
        <v>107</v>
      </c>
      <c r="B232" s="518"/>
      <c r="C232" s="518"/>
      <c r="D232" s="518"/>
      <c r="E232" s="519"/>
      <c r="F232" s="524">
        <f>SUMIFS($Q$169:$Q$218,$C$169:$C$218,A232)</f>
        <v>1500000</v>
      </c>
      <c r="G232" s="525"/>
      <c r="H232" s="526"/>
    </row>
    <row r="233" spans="1:8" ht="19.600000000000001" customHeight="1" x14ac:dyDescent="0.2">
      <c r="A233" s="517" t="s">
        <v>108</v>
      </c>
      <c r="B233" s="518"/>
      <c r="C233" s="518"/>
      <c r="D233" s="518"/>
      <c r="E233" s="519"/>
      <c r="F233" s="524">
        <f>SUM($F$231,$F$232)</f>
        <v>2000000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236" t="s">
        <v>178</v>
      </c>
      <c r="D238" s="237"/>
      <c r="E238" s="79" t="s">
        <v>50</v>
      </c>
      <c r="F238" s="532">
        <f t="shared" ref="F238:F248" si="3">SUMIFS($Q$10:$Q$159,$D$10:$D$159,$E238,$R$10:$R$159,"")</f>
        <v>416000</v>
      </c>
      <c r="G238" s="533"/>
      <c r="H238" s="533"/>
    </row>
    <row r="239" spans="1:8" ht="20.05" customHeight="1" x14ac:dyDescent="0.2">
      <c r="A239" s="547"/>
      <c r="B239" s="548"/>
      <c r="C239" s="238"/>
      <c r="D239" s="239"/>
      <c r="E239" s="79" t="s">
        <v>9</v>
      </c>
      <c r="F239" s="532">
        <f t="shared" si="3"/>
        <v>255000</v>
      </c>
      <c r="G239" s="533"/>
      <c r="H239" s="533"/>
    </row>
    <row r="240" spans="1:8" ht="20.05" customHeight="1" x14ac:dyDescent="0.2">
      <c r="A240" s="547"/>
      <c r="B240" s="548"/>
      <c r="C240" s="240"/>
      <c r="D240" s="241"/>
      <c r="E240" s="79" t="s">
        <v>27</v>
      </c>
      <c r="F240" s="532">
        <f t="shared" si="3"/>
        <v>242700</v>
      </c>
      <c r="G240" s="533"/>
      <c r="H240" s="533"/>
    </row>
    <row r="241" spans="1:8" ht="20.05" customHeight="1" x14ac:dyDescent="0.2">
      <c r="A241" s="547"/>
      <c r="B241" s="548"/>
      <c r="C241" s="224" t="s">
        <v>177</v>
      </c>
      <c r="D241" s="225"/>
      <c r="E241" s="79" t="s">
        <v>177</v>
      </c>
      <c r="F241" s="532">
        <f t="shared" si="3"/>
        <v>100000</v>
      </c>
      <c r="G241" s="533"/>
      <c r="H241" s="533"/>
    </row>
    <row r="242" spans="1:8" ht="20.05" customHeight="1" x14ac:dyDescent="0.2">
      <c r="A242" s="547"/>
      <c r="B242" s="548"/>
      <c r="C242" s="236" t="s">
        <v>180</v>
      </c>
      <c r="D242" s="237"/>
      <c r="E242" s="79" t="s">
        <v>2</v>
      </c>
      <c r="F242" s="532">
        <f t="shared" si="3"/>
        <v>100000</v>
      </c>
      <c r="G242" s="533"/>
      <c r="H242" s="533"/>
    </row>
    <row r="243" spans="1:8" ht="20.05" customHeight="1" x14ac:dyDescent="0.2">
      <c r="A243" s="547"/>
      <c r="B243" s="548"/>
      <c r="C243" s="240"/>
      <c r="D243" s="241"/>
      <c r="E243" s="79" t="s">
        <v>28</v>
      </c>
      <c r="F243" s="532">
        <f t="shared" si="3"/>
        <v>0</v>
      </c>
      <c r="G243" s="533"/>
      <c r="H243" s="533"/>
    </row>
    <row r="244" spans="1:8" ht="20.05" customHeight="1" x14ac:dyDescent="0.2">
      <c r="A244" s="547"/>
      <c r="B244" s="548"/>
      <c r="C244" s="236" t="s">
        <v>181</v>
      </c>
      <c r="D244" s="237"/>
      <c r="E244" s="79" t="s">
        <v>182</v>
      </c>
      <c r="F244" s="532">
        <f t="shared" si="3"/>
        <v>200000</v>
      </c>
      <c r="G244" s="533"/>
      <c r="H244" s="533"/>
    </row>
    <row r="245" spans="1:8" ht="20.05" customHeight="1" x14ac:dyDescent="0.2">
      <c r="A245" s="547"/>
      <c r="B245" s="548"/>
      <c r="C245" s="238"/>
      <c r="D245" s="239"/>
      <c r="E245" s="79" t="s">
        <v>26</v>
      </c>
      <c r="F245" s="532">
        <f t="shared" si="3"/>
        <v>680000</v>
      </c>
      <c r="G245" s="533"/>
      <c r="H245" s="533"/>
    </row>
    <row r="246" spans="1:8" ht="20.05" customHeight="1" x14ac:dyDescent="0.2">
      <c r="A246" s="547"/>
      <c r="B246" s="548"/>
      <c r="C246" s="238"/>
      <c r="D246" s="239"/>
      <c r="E246" s="79" t="s">
        <v>179</v>
      </c>
      <c r="F246" s="532">
        <f t="shared" si="3"/>
        <v>6300</v>
      </c>
      <c r="G246" s="533"/>
      <c r="H246" s="533"/>
    </row>
    <row r="247" spans="1:8" ht="20.05" customHeight="1" x14ac:dyDescent="0.2">
      <c r="A247" s="547"/>
      <c r="B247" s="548"/>
      <c r="C247" s="238"/>
      <c r="D247" s="239"/>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2000000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2000000</v>
      </c>
      <c r="G251" s="533"/>
      <c r="H251" s="533"/>
    </row>
    <row r="252" spans="1:8" ht="20.05" customHeight="1" x14ac:dyDescent="0.2">
      <c r="A252" s="551" t="s">
        <v>43</v>
      </c>
      <c r="B252" s="552"/>
      <c r="C252" s="236" t="s">
        <v>178</v>
      </c>
      <c r="D252" s="237"/>
      <c r="E252" s="79" t="s">
        <v>50</v>
      </c>
      <c r="F252" s="540">
        <f t="shared" ref="F252:F262" si="4">SUMIFS($Q$10:$Q$159,$D$10:$D$159,$E252,$R$10:$R$159,"○")</f>
        <v>0</v>
      </c>
      <c r="G252" s="533"/>
      <c r="H252" s="533"/>
    </row>
    <row r="253" spans="1:8" ht="20.05" customHeight="1" x14ac:dyDescent="0.2">
      <c r="A253" s="553"/>
      <c r="B253" s="554"/>
      <c r="C253" s="238"/>
      <c r="D253" s="239"/>
      <c r="E253" s="79" t="s">
        <v>9</v>
      </c>
      <c r="F253" s="540">
        <f t="shared" si="4"/>
        <v>0</v>
      </c>
      <c r="G253" s="533"/>
      <c r="H253" s="533"/>
    </row>
    <row r="254" spans="1:8" ht="20.05" customHeight="1" x14ac:dyDescent="0.2">
      <c r="A254" s="553"/>
      <c r="B254" s="554"/>
      <c r="C254" s="240"/>
      <c r="D254" s="241"/>
      <c r="E254" s="79" t="s">
        <v>27</v>
      </c>
      <c r="F254" s="540">
        <f t="shared" si="4"/>
        <v>0</v>
      </c>
      <c r="G254" s="533"/>
      <c r="H254" s="533"/>
    </row>
    <row r="255" spans="1:8" ht="20.05" customHeight="1" x14ac:dyDescent="0.2">
      <c r="A255" s="553"/>
      <c r="B255" s="554"/>
      <c r="C255" s="224" t="s">
        <v>177</v>
      </c>
      <c r="D255" s="225"/>
      <c r="E255" s="79" t="s">
        <v>177</v>
      </c>
      <c r="F255" s="540">
        <f t="shared" si="4"/>
        <v>0</v>
      </c>
      <c r="G255" s="533"/>
      <c r="H255" s="533"/>
    </row>
    <row r="256" spans="1:8" ht="20.05" customHeight="1" x14ac:dyDescent="0.2">
      <c r="A256" s="553"/>
      <c r="B256" s="554"/>
      <c r="C256" s="236" t="s">
        <v>180</v>
      </c>
      <c r="D256" s="237"/>
      <c r="E256" s="79" t="s">
        <v>2</v>
      </c>
      <c r="F256" s="540">
        <f t="shared" si="4"/>
        <v>0</v>
      </c>
      <c r="G256" s="533"/>
      <c r="H256" s="533"/>
    </row>
    <row r="257" spans="1:24" ht="20.05" customHeight="1" x14ac:dyDescent="0.2">
      <c r="A257" s="553"/>
      <c r="B257" s="554"/>
      <c r="C257" s="240"/>
      <c r="D257" s="241"/>
      <c r="E257" s="79" t="s">
        <v>28</v>
      </c>
      <c r="F257" s="540">
        <f t="shared" si="4"/>
        <v>0</v>
      </c>
      <c r="G257" s="533"/>
      <c r="H257" s="533"/>
    </row>
    <row r="258" spans="1:24" ht="20.05" customHeight="1" x14ac:dyDescent="0.2">
      <c r="A258" s="553"/>
      <c r="B258" s="554"/>
      <c r="C258" s="236" t="s">
        <v>181</v>
      </c>
      <c r="D258" s="237"/>
      <c r="E258" s="79" t="s">
        <v>182</v>
      </c>
      <c r="F258" s="540">
        <f t="shared" si="4"/>
        <v>0</v>
      </c>
      <c r="G258" s="533"/>
      <c r="H258" s="533"/>
    </row>
    <row r="259" spans="1:24" ht="20.05" customHeight="1" x14ac:dyDescent="0.2">
      <c r="A259" s="553"/>
      <c r="B259" s="554"/>
      <c r="C259" s="238"/>
      <c r="D259" s="239"/>
      <c r="E259" s="79" t="s">
        <v>26</v>
      </c>
      <c r="F259" s="540">
        <f t="shared" si="4"/>
        <v>0</v>
      </c>
      <c r="G259" s="533"/>
      <c r="H259" s="533"/>
    </row>
    <row r="260" spans="1:24" ht="20.05" customHeight="1" x14ac:dyDescent="0.2">
      <c r="A260" s="553"/>
      <c r="B260" s="554"/>
      <c r="C260" s="238"/>
      <c r="D260" s="239"/>
      <c r="E260" s="79" t="s">
        <v>179</v>
      </c>
      <c r="F260" s="540">
        <f t="shared" si="4"/>
        <v>0</v>
      </c>
      <c r="G260" s="533"/>
      <c r="H260" s="533"/>
    </row>
    <row r="261" spans="1:24" ht="20.05" customHeight="1" x14ac:dyDescent="0.2">
      <c r="A261" s="553"/>
      <c r="B261" s="554"/>
      <c r="C261" s="238"/>
      <c r="D261" s="239"/>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2000000</v>
      </c>
      <c r="G264" s="539"/>
      <c r="H264" s="539"/>
    </row>
    <row r="265" spans="1:24" x14ac:dyDescent="0.2">
      <c r="W265" s="3"/>
      <c r="X265"/>
    </row>
  </sheetData>
  <sheetProtection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15" priority="301">
      <formula>INDIRECT(ADDRESS(ROW(),COLUMN()))=TRUNC(INDIRECT(ADDRESS(ROW(),COLUMN())))</formula>
    </cfRule>
  </conditionalFormatting>
  <conditionalFormatting sqref="G169:G218">
    <cfRule type="expression" dxfId="114" priority="2">
      <formula>INDIRECT(ADDRESS(ROW(),COLUMN()))=TRUNC(INDIRECT(ADDRESS(ROW(),COLUMN())))</formula>
    </cfRule>
  </conditionalFormatting>
  <conditionalFormatting sqref="I169:I218">
    <cfRule type="expression" dxfId="113" priority="304">
      <formula>INDIRECT(ADDRESS(ROW(),COLUMN()))=TRUNC(INDIRECT(ADDRESS(ROW(),COLUMN())))</formula>
    </cfRule>
  </conditionalFormatting>
  <conditionalFormatting sqref="L169:L218">
    <cfRule type="expression" dxfId="112" priority="303">
      <formula>INDIRECT(ADDRESS(ROW(),COLUMN()))=TRUNC(INDIRECT(ADDRESS(ROW(),COLUMN())))</formula>
    </cfRule>
  </conditionalFormatting>
  <conditionalFormatting sqref="M6:Q7">
    <cfRule type="cellIs" dxfId="111" priority="1" operator="equal">
      <formula>"「費目：その他」で補助対象外に仕分けされていないものがあります。"</formula>
    </cfRule>
  </conditionalFormatting>
  <conditionalFormatting sqref="O169:O218">
    <cfRule type="expression" dxfId="11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500-000000000000}"/>
    <dataValidation imeMode="disabled" allowBlank="1" showInputMessage="1" showErrorMessage="1" sqref="C7:K7 F166:K166 A10:A159 A169:A218 C3:C4" xr:uid="{00000000-0002-0000-0500-000001000000}"/>
    <dataValidation type="list" allowBlank="1" showInputMessage="1" showErrorMessage="1" sqref="R10:R159" xr:uid="{00000000-0002-0000-0500-000002000000}">
      <formula1>"○"</formula1>
    </dataValidation>
    <dataValidation type="list" imeMode="hiragana" allowBlank="1" showInputMessage="1" showErrorMessage="1" sqref="C10:C159" xr:uid="{00000000-0002-0000-0500-000003000000}">
      <formula1>区分</formula1>
    </dataValidation>
    <dataValidation imeMode="off" allowBlank="1" showInputMessage="1" showErrorMessage="1" sqref="G10:G159 I10:I159 L10:L159 O10:O159 Q10:Q159 I169:I218 L169:L218 O169:O218 Q169:Q218 G169:G218 G231:H235 G224:H229 F224:F235 F238:H264"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Y265"/>
  <sheetViews>
    <sheetView view="pageBreakPreview" zoomScaleSheetLayoutView="100" workbookViewId="0">
      <pane ySplit="9" topLeftCell="A46" activePane="bottomLeft" state="frozen"/>
      <selection activeCell="A10" sqref="A10:B10"/>
      <selection pane="bottomLeft" activeCell="E178" sqref="E178"/>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103</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2-3</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164</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236" t="s">
        <v>178</v>
      </c>
      <c r="D238" s="237"/>
      <c r="E238" s="79" t="s">
        <v>50</v>
      </c>
      <c r="F238" s="532">
        <f t="shared" ref="F238:F248" si="3">SUMIFS($Q$10:$Q$159,$D$10:$D$159,$E238,$R$10:$R$159,"")</f>
        <v>0</v>
      </c>
      <c r="G238" s="533"/>
      <c r="H238" s="533"/>
    </row>
    <row r="239" spans="1:8" ht="20.05" customHeight="1" x14ac:dyDescent="0.2">
      <c r="A239" s="547"/>
      <c r="B239" s="548"/>
      <c r="C239" s="238"/>
      <c r="D239" s="239"/>
      <c r="E239" s="79" t="s">
        <v>9</v>
      </c>
      <c r="F239" s="532">
        <f t="shared" si="3"/>
        <v>0</v>
      </c>
      <c r="G239" s="533"/>
      <c r="H239" s="533"/>
    </row>
    <row r="240" spans="1:8" ht="20.05" customHeight="1" x14ac:dyDescent="0.2">
      <c r="A240" s="547"/>
      <c r="B240" s="548"/>
      <c r="C240" s="240"/>
      <c r="D240" s="241"/>
      <c r="E240" s="79" t="s">
        <v>27</v>
      </c>
      <c r="F240" s="532">
        <f t="shared" si="3"/>
        <v>0</v>
      </c>
      <c r="G240" s="533"/>
      <c r="H240" s="533"/>
    </row>
    <row r="241" spans="1:8" ht="20.05" customHeight="1" x14ac:dyDescent="0.2">
      <c r="A241" s="547"/>
      <c r="B241" s="548"/>
      <c r="C241" s="224" t="s">
        <v>177</v>
      </c>
      <c r="D241" s="225"/>
      <c r="E241" s="79" t="s">
        <v>177</v>
      </c>
      <c r="F241" s="532">
        <f t="shared" si="3"/>
        <v>0</v>
      </c>
      <c r="G241" s="533"/>
      <c r="H241" s="533"/>
    </row>
    <row r="242" spans="1:8" ht="20.05" customHeight="1" x14ac:dyDescent="0.2">
      <c r="A242" s="547"/>
      <c r="B242" s="548"/>
      <c r="C242" s="236" t="s">
        <v>180</v>
      </c>
      <c r="D242" s="237"/>
      <c r="E242" s="79" t="s">
        <v>2</v>
      </c>
      <c r="F242" s="532">
        <f t="shared" si="3"/>
        <v>0</v>
      </c>
      <c r="G242" s="533"/>
      <c r="H242" s="533"/>
    </row>
    <row r="243" spans="1:8" ht="20.05" customHeight="1" x14ac:dyDescent="0.2">
      <c r="A243" s="547"/>
      <c r="B243" s="548"/>
      <c r="C243" s="240"/>
      <c r="D243" s="241"/>
      <c r="E243" s="79" t="s">
        <v>28</v>
      </c>
      <c r="F243" s="532">
        <f t="shared" si="3"/>
        <v>0</v>
      </c>
      <c r="G243" s="533"/>
      <c r="H243" s="533"/>
    </row>
    <row r="244" spans="1:8" ht="20.05" customHeight="1" x14ac:dyDescent="0.2">
      <c r="A244" s="547"/>
      <c r="B244" s="548"/>
      <c r="C244" s="236" t="s">
        <v>181</v>
      </c>
      <c r="D244" s="237"/>
      <c r="E244" s="79" t="s">
        <v>182</v>
      </c>
      <c r="F244" s="532">
        <f t="shared" si="3"/>
        <v>0</v>
      </c>
      <c r="G244" s="533"/>
      <c r="H244" s="533"/>
    </row>
    <row r="245" spans="1:8" ht="20.05" customHeight="1" x14ac:dyDescent="0.2">
      <c r="A245" s="547"/>
      <c r="B245" s="548"/>
      <c r="C245" s="238"/>
      <c r="D245" s="239"/>
      <c r="E245" s="79" t="s">
        <v>26</v>
      </c>
      <c r="F245" s="532">
        <f t="shared" si="3"/>
        <v>0</v>
      </c>
      <c r="G245" s="533"/>
      <c r="H245" s="533"/>
    </row>
    <row r="246" spans="1:8" ht="20.05" customHeight="1" x14ac:dyDescent="0.2">
      <c r="A246" s="547"/>
      <c r="B246" s="548"/>
      <c r="C246" s="238"/>
      <c r="D246" s="239"/>
      <c r="E246" s="79" t="s">
        <v>179</v>
      </c>
      <c r="F246" s="532">
        <f t="shared" si="3"/>
        <v>0</v>
      </c>
      <c r="G246" s="533"/>
      <c r="H246" s="533"/>
    </row>
    <row r="247" spans="1:8" ht="20.05" customHeight="1" x14ac:dyDescent="0.2">
      <c r="A247" s="547"/>
      <c r="B247" s="548"/>
      <c r="C247" s="240"/>
      <c r="D247" s="24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236" t="s">
        <v>178</v>
      </c>
      <c r="D252" s="237"/>
      <c r="E252" s="79" t="s">
        <v>50</v>
      </c>
      <c r="F252" s="540">
        <f t="shared" ref="F252:F262" si="4">SUMIFS($Q$10:$Q$159,$D$10:$D$159,$E252,$R$10:$R$159,"○")</f>
        <v>0</v>
      </c>
      <c r="G252" s="533"/>
      <c r="H252" s="533"/>
    </row>
    <row r="253" spans="1:8" ht="20.05" customHeight="1" x14ac:dyDescent="0.2">
      <c r="A253" s="553"/>
      <c r="B253" s="554"/>
      <c r="C253" s="238"/>
      <c r="D253" s="239"/>
      <c r="E253" s="79" t="s">
        <v>9</v>
      </c>
      <c r="F253" s="540">
        <f t="shared" si="4"/>
        <v>0</v>
      </c>
      <c r="G253" s="533"/>
      <c r="H253" s="533"/>
    </row>
    <row r="254" spans="1:8" ht="20.05" customHeight="1" x14ac:dyDescent="0.2">
      <c r="A254" s="553"/>
      <c r="B254" s="554"/>
      <c r="C254" s="240"/>
      <c r="D254" s="241"/>
      <c r="E254" s="79" t="s">
        <v>27</v>
      </c>
      <c r="F254" s="540">
        <f t="shared" si="4"/>
        <v>0</v>
      </c>
      <c r="G254" s="533"/>
      <c r="H254" s="533"/>
    </row>
    <row r="255" spans="1:8" ht="20.05" customHeight="1" x14ac:dyDescent="0.2">
      <c r="A255" s="553"/>
      <c r="B255" s="554"/>
      <c r="C255" s="224" t="s">
        <v>177</v>
      </c>
      <c r="D255" s="225"/>
      <c r="E255" s="79" t="s">
        <v>177</v>
      </c>
      <c r="F255" s="540">
        <f t="shared" si="4"/>
        <v>0</v>
      </c>
      <c r="G255" s="533"/>
      <c r="H255" s="533"/>
    </row>
    <row r="256" spans="1:8" ht="20.05" customHeight="1" x14ac:dyDescent="0.2">
      <c r="A256" s="553"/>
      <c r="B256" s="554"/>
      <c r="C256" s="236" t="s">
        <v>180</v>
      </c>
      <c r="D256" s="237"/>
      <c r="E256" s="79" t="s">
        <v>2</v>
      </c>
      <c r="F256" s="540">
        <f t="shared" si="4"/>
        <v>0</v>
      </c>
      <c r="G256" s="533"/>
      <c r="H256" s="533"/>
    </row>
    <row r="257" spans="1:24" ht="20.05" customHeight="1" x14ac:dyDescent="0.2">
      <c r="A257" s="553"/>
      <c r="B257" s="554"/>
      <c r="C257" s="240"/>
      <c r="D257" s="241"/>
      <c r="E257" s="79" t="s">
        <v>28</v>
      </c>
      <c r="F257" s="540">
        <f t="shared" si="4"/>
        <v>0</v>
      </c>
      <c r="G257" s="533"/>
      <c r="H257" s="533"/>
    </row>
    <row r="258" spans="1:24" ht="20.05" customHeight="1" x14ac:dyDescent="0.2">
      <c r="A258" s="553"/>
      <c r="B258" s="554"/>
      <c r="C258" s="236" t="s">
        <v>181</v>
      </c>
      <c r="D258" s="237"/>
      <c r="E258" s="79" t="s">
        <v>182</v>
      </c>
      <c r="F258" s="540">
        <f t="shared" si="4"/>
        <v>0</v>
      </c>
      <c r="G258" s="533"/>
      <c r="H258" s="533"/>
    </row>
    <row r="259" spans="1:24" ht="20.05" customHeight="1" x14ac:dyDescent="0.2">
      <c r="A259" s="553"/>
      <c r="B259" s="554"/>
      <c r="C259" s="238"/>
      <c r="D259" s="239"/>
      <c r="E259" s="79" t="s">
        <v>26</v>
      </c>
      <c r="F259" s="540">
        <f t="shared" si="4"/>
        <v>0</v>
      </c>
      <c r="G259" s="533"/>
      <c r="H259" s="533"/>
    </row>
    <row r="260" spans="1:24" ht="20.05" customHeight="1" x14ac:dyDescent="0.2">
      <c r="A260" s="553"/>
      <c r="B260" s="554"/>
      <c r="C260" s="238"/>
      <c r="D260" s="239"/>
      <c r="E260" s="79" t="s">
        <v>179</v>
      </c>
      <c r="F260" s="540">
        <f t="shared" si="4"/>
        <v>0</v>
      </c>
      <c r="G260" s="533"/>
      <c r="H260" s="533"/>
    </row>
    <row r="261" spans="1:24" ht="20.05" customHeight="1" x14ac:dyDescent="0.2">
      <c r="A261" s="553"/>
      <c r="B261" s="554"/>
      <c r="C261" s="240"/>
      <c r="D261" s="24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29">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F254:H254"/>
    <mergeCell ref="F255:H255"/>
    <mergeCell ref="F256:H256"/>
    <mergeCell ref="C251:E251"/>
    <mergeCell ref="F251:H251"/>
    <mergeCell ref="F252:H252"/>
    <mergeCell ref="F253:H253"/>
    <mergeCell ref="F262:H262"/>
    <mergeCell ref="C263:E263"/>
    <mergeCell ref="F263:H263"/>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09" priority="300">
      <formula>INDIRECT(ADDRESS(ROW(),COLUMN()))=TRUNC(INDIRECT(ADDRESS(ROW(),COLUMN())))</formula>
    </cfRule>
  </conditionalFormatting>
  <conditionalFormatting sqref="G169:G218">
    <cfRule type="expression" dxfId="108" priority="2">
      <formula>INDIRECT(ADDRESS(ROW(),COLUMN()))=TRUNC(INDIRECT(ADDRESS(ROW(),COLUMN())))</formula>
    </cfRule>
  </conditionalFormatting>
  <conditionalFormatting sqref="I169:I218">
    <cfRule type="expression" dxfId="107" priority="303">
      <formula>INDIRECT(ADDRESS(ROW(),COLUMN()))=TRUNC(INDIRECT(ADDRESS(ROW(),COLUMN())))</formula>
    </cfRule>
  </conditionalFormatting>
  <conditionalFormatting sqref="L169:L218">
    <cfRule type="expression" dxfId="106" priority="302">
      <formula>INDIRECT(ADDRESS(ROW(),COLUMN()))=TRUNC(INDIRECT(ADDRESS(ROW(),COLUMN())))</formula>
    </cfRule>
  </conditionalFormatting>
  <conditionalFormatting sqref="M6:Q7">
    <cfRule type="cellIs" dxfId="105" priority="1" operator="equal">
      <formula>"「費目：その他」で補助対象外に仕分けされていないものがあります。"</formula>
    </cfRule>
  </conditionalFormatting>
  <conditionalFormatting sqref="O169:O218">
    <cfRule type="expression" dxfId="104" priority="30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600-000000000000}"/>
    <dataValidation type="list" imeMode="hiragana" allowBlank="1" showInputMessage="1" showErrorMessage="1" sqref="C10:C159" xr:uid="{00000000-0002-0000-0600-000001000000}">
      <formula1>区分</formula1>
    </dataValidation>
    <dataValidation type="list" allowBlank="1" showInputMessage="1" showErrorMessage="1" sqref="R10:R159" xr:uid="{00000000-0002-0000-0600-000002000000}">
      <formula1>"○"</formula1>
    </dataValidation>
    <dataValidation imeMode="disabled" allowBlank="1" showInputMessage="1" showErrorMessage="1" sqref="C7:K7 F166:K166 A10:A159 A169:A218 C3:C4" xr:uid="{00000000-0002-0000-0600-000003000000}"/>
    <dataValidation imeMode="hiragana" allowBlank="1" showInputMessage="1" showErrorMessage="1" sqref="E10:E159 J10:J159 M10:M159 M169:M218 J169:J218 E169:E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pageSetUpPr fitToPage="1"/>
  </sheetPr>
  <dimension ref="A1:X189"/>
  <sheetViews>
    <sheetView view="pageBreakPreview" zoomScaleSheetLayoutView="100" workbookViewId="0">
      <pane ySplit="9" topLeftCell="A22" activePane="bottomLeft" state="frozen"/>
      <selection activeCell="A10" sqref="A10:B10"/>
      <selection pane="bottomLeft" activeCell="E11" sqref="E11"/>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137</v>
      </c>
      <c r="B2" s="34"/>
      <c r="C2" s="38"/>
    </row>
    <row r="3" spans="1:24" ht="32.1" customHeight="1" x14ac:dyDescent="0.2">
      <c r="C3" s="505"/>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IF($F$172&lt;&gt;0,"「費目：その他」で補助対象外に仕分けされていないものがあります。","")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164</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
      <c r="B160" s="2"/>
      <c r="C160" s="9"/>
      <c r="D160" s="9"/>
      <c r="E160" s="14"/>
      <c r="F160" s="15"/>
      <c r="G160" s="17"/>
      <c r="H160" s="18"/>
      <c r="I160" s="17"/>
      <c r="J160" s="18"/>
      <c r="K160" s="18"/>
      <c r="L160" s="17"/>
      <c r="M160" s="18"/>
      <c r="N160" s="18"/>
      <c r="O160" s="17"/>
      <c r="P160" s="15"/>
      <c r="Q160" s="15"/>
    </row>
    <row r="161" spans="1:8" ht="19.600000000000001" customHeight="1" x14ac:dyDescent="0.2">
      <c r="A161" s="66" t="s">
        <v>5</v>
      </c>
      <c r="B161" s="66"/>
      <c r="C161" s="66"/>
      <c r="D161" s="66"/>
      <c r="E161" s="77"/>
    </row>
    <row r="162" spans="1:8" ht="19.600000000000001" customHeight="1" x14ac:dyDescent="0.2">
      <c r="A162" s="527"/>
      <c r="B162" s="528"/>
      <c r="C162" s="520" t="s">
        <v>10</v>
      </c>
      <c r="D162" s="521"/>
      <c r="E162" s="78" t="s">
        <v>23</v>
      </c>
      <c r="F162" s="522" t="s">
        <v>106</v>
      </c>
      <c r="G162" s="523"/>
      <c r="H162" s="523"/>
    </row>
    <row r="163" spans="1:8" ht="20.05" customHeight="1" x14ac:dyDescent="0.2">
      <c r="A163" s="545" t="s">
        <v>24</v>
      </c>
      <c r="B163" s="546"/>
      <c r="C163" s="236" t="s">
        <v>178</v>
      </c>
      <c r="D163" s="237"/>
      <c r="E163" s="79" t="s">
        <v>50</v>
      </c>
      <c r="F163" s="532">
        <f t="shared" ref="F163:F173" si="2">SUMIFS($Q$10:$Q$159,$D$10:$D$159,$E163,$R$10:$R$159,"")</f>
        <v>0</v>
      </c>
      <c r="G163" s="533"/>
      <c r="H163" s="533"/>
    </row>
    <row r="164" spans="1:8" ht="20.05" customHeight="1" x14ac:dyDescent="0.2">
      <c r="A164" s="547"/>
      <c r="B164" s="548"/>
      <c r="C164" s="238"/>
      <c r="D164" s="239"/>
      <c r="E164" s="79" t="s">
        <v>9</v>
      </c>
      <c r="F164" s="532">
        <f t="shared" si="2"/>
        <v>0</v>
      </c>
      <c r="G164" s="533"/>
      <c r="H164" s="533"/>
    </row>
    <row r="165" spans="1:8" ht="20.05" customHeight="1" x14ac:dyDescent="0.2">
      <c r="A165" s="547"/>
      <c r="B165" s="548"/>
      <c r="C165" s="240"/>
      <c r="D165" s="241"/>
      <c r="E165" s="79" t="s">
        <v>27</v>
      </c>
      <c r="F165" s="532">
        <f t="shared" si="2"/>
        <v>0</v>
      </c>
      <c r="G165" s="533"/>
      <c r="H165" s="533"/>
    </row>
    <row r="166" spans="1:8" ht="20.05" customHeight="1" x14ac:dyDescent="0.2">
      <c r="A166" s="547"/>
      <c r="B166" s="548"/>
      <c r="C166" s="224" t="s">
        <v>177</v>
      </c>
      <c r="D166" s="225"/>
      <c r="E166" s="79" t="s">
        <v>177</v>
      </c>
      <c r="F166" s="532">
        <f t="shared" si="2"/>
        <v>0</v>
      </c>
      <c r="G166" s="533"/>
      <c r="H166" s="533"/>
    </row>
    <row r="167" spans="1:8" ht="20.05" customHeight="1" x14ac:dyDescent="0.2">
      <c r="A167" s="547"/>
      <c r="B167" s="548"/>
      <c r="C167" s="236" t="s">
        <v>180</v>
      </c>
      <c r="D167" s="237"/>
      <c r="E167" s="79" t="s">
        <v>2</v>
      </c>
      <c r="F167" s="532">
        <f t="shared" si="2"/>
        <v>0</v>
      </c>
      <c r="G167" s="533"/>
      <c r="H167" s="533"/>
    </row>
    <row r="168" spans="1:8" ht="20.05" customHeight="1" x14ac:dyDescent="0.2">
      <c r="A168" s="547"/>
      <c r="B168" s="548"/>
      <c r="C168" s="240"/>
      <c r="D168" s="241"/>
      <c r="E168" s="79" t="s">
        <v>28</v>
      </c>
      <c r="F168" s="532">
        <f t="shared" si="2"/>
        <v>0</v>
      </c>
      <c r="G168" s="533"/>
      <c r="H168" s="533"/>
    </row>
    <row r="169" spans="1:8" ht="20.05" customHeight="1" x14ac:dyDescent="0.2">
      <c r="A169" s="547"/>
      <c r="B169" s="548"/>
      <c r="C169" s="236" t="s">
        <v>181</v>
      </c>
      <c r="D169" s="237"/>
      <c r="E169" s="79" t="s">
        <v>182</v>
      </c>
      <c r="F169" s="532">
        <f t="shared" si="2"/>
        <v>0</v>
      </c>
      <c r="G169" s="533"/>
      <c r="H169" s="533"/>
    </row>
    <row r="170" spans="1:8" ht="20.05" customHeight="1" x14ac:dyDescent="0.2">
      <c r="A170" s="547"/>
      <c r="B170" s="548"/>
      <c r="C170" s="238"/>
      <c r="D170" s="239"/>
      <c r="E170" s="79" t="s">
        <v>26</v>
      </c>
      <c r="F170" s="532">
        <f t="shared" si="2"/>
        <v>0</v>
      </c>
      <c r="G170" s="533"/>
      <c r="H170" s="533"/>
    </row>
    <row r="171" spans="1:8" ht="20.05" customHeight="1" x14ac:dyDescent="0.2">
      <c r="A171" s="547"/>
      <c r="B171" s="548"/>
      <c r="C171" s="238"/>
      <c r="D171" s="239"/>
      <c r="E171" s="79" t="s">
        <v>179</v>
      </c>
      <c r="F171" s="532">
        <f t="shared" si="2"/>
        <v>0</v>
      </c>
      <c r="G171" s="533"/>
      <c r="H171" s="533"/>
    </row>
    <row r="172" spans="1:8" ht="20.05" customHeight="1" x14ac:dyDescent="0.2">
      <c r="A172" s="547"/>
      <c r="B172" s="548"/>
      <c r="C172" s="240"/>
      <c r="D172" s="241"/>
      <c r="E172" s="79" t="s">
        <v>20</v>
      </c>
      <c r="F172" s="532">
        <f t="shared" si="2"/>
        <v>0</v>
      </c>
      <c r="G172" s="533"/>
      <c r="H172" s="533"/>
    </row>
    <row r="173" spans="1:8" ht="20.05" customHeight="1" x14ac:dyDescent="0.2">
      <c r="A173" s="547"/>
      <c r="B173" s="548"/>
      <c r="C173" s="543" t="s">
        <v>121</v>
      </c>
      <c r="D173" s="544"/>
      <c r="E173" s="79" t="s">
        <v>8</v>
      </c>
      <c r="F173" s="532">
        <f t="shared" si="2"/>
        <v>0</v>
      </c>
      <c r="G173" s="533"/>
      <c r="H173" s="533"/>
    </row>
    <row r="174" spans="1:8" ht="20.05" customHeight="1" x14ac:dyDescent="0.2">
      <c r="A174" s="547"/>
      <c r="B174" s="548"/>
      <c r="C174" s="520" t="s">
        <v>18</v>
      </c>
      <c r="D174" s="520"/>
      <c r="E174" s="521"/>
      <c r="F174" s="532">
        <f>SUM($F$163:$H$173)</f>
        <v>0</v>
      </c>
      <c r="G174" s="533"/>
      <c r="H174" s="533"/>
    </row>
    <row r="175" spans="1:8" ht="20.05" customHeight="1" x14ac:dyDescent="0.2">
      <c r="A175" s="547"/>
      <c r="B175" s="548"/>
      <c r="C175" s="522" t="s">
        <v>15</v>
      </c>
      <c r="D175" s="522"/>
      <c r="E175" s="521"/>
      <c r="F175" s="541"/>
      <c r="G175" s="542"/>
      <c r="H175" s="542"/>
    </row>
    <row r="176" spans="1:8" ht="20.05" customHeight="1" x14ac:dyDescent="0.2">
      <c r="A176" s="549"/>
      <c r="B176" s="550"/>
      <c r="C176" s="520" t="s">
        <v>30</v>
      </c>
      <c r="D176" s="520"/>
      <c r="E176" s="521"/>
      <c r="F176" s="532">
        <f>F174-F175</f>
        <v>0</v>
      </c>
      <c r="G176" s="533"/>
      <c r="H176" s="533"/>
    </row>
    <row r="177" spans="1:8" ht="20.05" customHeight="1" x14ac:dyDescent="0.2">
      <c r="A177" s="551" t="s">
        <v>43</v>
      </c>
      <c r="B177" s="552"/>
      <c r="C177" s="236" t="s">
        <v>178</v>
      </c>
      <c r="D177" s="237"/>
      <c r="E177" s="79" t="s">
        <v>50</v>
      </c>
      <c r="F177" s="540">
        <f t="shared" ref="F177:F187" si="3">SUMIFS($Q$10:$Q$159,$D$10:$D$159,$E177,$R$10:$R$159,"○")</f>
        <v>0</v>
      </c>
      <c r="G177" s="533"/>
      <c r="H177" s="533"/>
    </row>
    <row r="178" spans="1:8" ht="20.05" customHeight="1" x14ac:dyDescent="0.2">
      <c r="A178" s="553"/>
      <c r="B178" s="554"/>
      <c r="C178" s="238"/>
      <c r="D178" s="239"/>
      <c r="E178" s="79" t="s">
        <v>9</v>
      </c>
      <c r="F178" s="540">
        <f t="shared" si="3"/>
        <v>0</v>
      </c>
      <c r="G178" s="533"/>
      <c r="H178" s="533"/>
    </row>
    <row r="179" spans="1:8" ht="20.05" customHeight="1" x14ac:dyDescent="0.2">
      <c r="A179" s="553"/>
      <c r="B179" s="554"/>
      <c r="C179" s="240"/>
      <c r="D179" s="241"/>
      <c r="E179" s="79" t="s">
        <v>27</v>
      </c>
      <c r="F179" s="540">
        <f t="shared" si="3"/>
        <v>0</v>
      </c>
      <c r="G179" s="533"/>
      <c r="H179" s="533"/>
    </row>
    <row r="180" spans="1:8" ht="20.05" customHeight="1" x14ac:dyDescent="0.2">
      <c r="A180" s="553"/>
      <c r="B180" s="554"/>
      <c r="C180" s="224" t="s">
        <v>177</v>
      </c>
      <c r="D180" s="225"/>
      <c r="E180" s="79" t="s">
        <v>177</v>
      </c>
      <c r="F180" s="540">
        <f t="shared" si="3"/>
        <v>0</v>
      </c>
      <c r="G180" s="533"/>
      <c r="H180" s="533"/>
    </row>
    <row r="181" spans="1:8" ht="20.05" customHeight="1" x14ac:dyDescent="0.2">
      <c r="A181" s="553"/>
      <c r="B181" s="554"/>
      <c r="C181" s="236" t="s">
        <v>180</v>
      </c>
      <c r="D181" s="237"/>
      <c r="E181" s="79" t="s">
        <v>2</v>
      </c>
      <c r="F181" s="540">
        <f t="shared" si="3"/>
        <v>0</v>
      </c>
      <c r="G181" s="533"/>
      <c r="H181" s="533"/>
    </row>
    <row r="182" spans="1:8" ht="20.05" customHeight="1" x14ac:dyDescent="0.2">
      <c r="A182" s="553"/>
      <c r="B182" s="554"/>
      <c r="C182" s="240"/>
      <c r="D182" s="241"/>
      <c r="E182" s="79" t="s">
        <v>28</v>
      </c>
      <c r="F182" s="540">
        <f t="shared" si="3"/>
        <v>0</v>
      </c>
      <c r="G182" s="533"/>
      <c r="H182" s="533"/>
    </row>
    <row r="183" spans="1:8" ht="20.05" customHeight="1" x14ac:dyDescent="0.2">
      <c r="A183" s="553"/>
      <c r="B183" s="554"/>
      <c r="C183" s="236" t="s">
        <v>181</v>
      </c>
      <c r="D183" s="237"/>
      <c r="E183" s="79" t="s">
        <v>182</v>
      </c>
      <c r="F183" s="540">
        <f t="shared" si="3"/>
        <v>0</v>
      </c>
      <c r="G183" s="533"/>
      <c r="H183" s="533"/>
    </row>
    <row r="184" spans="1:8" ht="20.05" customHeight="1" x14ac:dyDescent="0.2">
      <c r="A184" s="553"/>
      <c r="B184" s="554"/>
      <c r="C184" s="238"/>
      <c r="D184" s="239"/>
      <c r="E184" s="79" t="s">
        <v>26</v>
      </c>
      <c r="F184" s="540">
        <f t="shared" si="3"/>
        <v>0</v>
      </c>
      <c r="G184" s="533"/>
      <c r="H184" s="533"/>
    </row>
    <row r="185" spans="1:8" ht="20.05" customHeight="1" x14ac:dyDescent="0.2">
      <c r="A185" s="553"/>
      <c r="B185" s="554"/>
      <c r="C185" s="238"/>
      <c r="D185" s="239"/>
      <c r="E185" s="79" t="s">
        <v>179</v>
      </c>
      <c r="F185" s="540">
        <f t="shared" si="3"/>
        <v>0</v>
      </c>
      <c r="G185" s="533"/>
      <c r="H185" s="533"/>
    </row>
    <row r="186" spans="1:8" ht="20.05" customHeight="1" x14ac:dyDescent="0.2">
      <c r="A186" s="553"/>
      <c r="B186" s="554"/>
      <c r="C186" s="240"/>
      <c r="D186" s="241"/>
      <c r="E186" s="79" t="s">
        <v>20</v>
      </c>
      <c r="F186" s="540">
        <f t="shared" si="3"/>
        <v>0</v>
      </c>
      <c r="G186" s="533"/>
      <c r="H186" s="533"/>
    </row>
    <row r="187" spans="1:8" ht="20.05" customHeight="1" x14ac:dyDescent="0.2">
      <c r="A187" s="553"/>
      <c r="B187" s="554"/>
      <c r="C187" s="543" t="s">
        <v>121</v>
      </c>
      <c r="D187" s="544"/>
      <c r="E187" s="79" t="s">
        <v>8</v>
      </c>
      <c r="F187" s="540">
        <f t="shared" si="3"/>
        <v>0</v>
      </c>
      <c r="G187" s="533"/>
      <c r="H187" s="533"/>
    </row>
    <row r="188" spans="1:8" ht="20.05" customHeight="1" thickBot="1" x14ac:dyDescent="0.25">
      <c r="A188" s="555"/>
      <c r="B188" s="556"/>
      <c r="C188" s="520" t="s">
        <v>109</v>
      </c>
      <c r="D188" s="520"/>
      <c r="E188" s="521"/>
      <c r="F188" s="557">
        <f>SUM(F177:H187)</f>
        <v>0</v>
      </c>
      <c r="G188" s="558"/>
      <c r="H188" s="558"/>
    </row>
    <row r="189" spans="1:8" ht="20.05" customHeight="1" thickTop="1" x14ac:dyDescent="0.2">
      <c r="A189" s="536" t="s">
        <v>110</v>
      </c>
      <c r="B189" s="536"/>
      <c r="C189" s="537"/>
      <c r="D189" s="537"/>
      <c r="E189" s="537"/>
      <c r="F189" s="538">
        <f>SUM(F174,F188)</f>
        <v>0</v>
      </c>
      <c r="G189" s="539"/>
      <c r="H189" s="539"/>
    </row>
  </sheetData>
  <sheetProtection formatRows="0"/>
  <mergeCells count="198">
    <mergeCell ref="A162:B162"/>
    <mergeCell ref="A163:B176"/>
    <mergeCell ref="A177:B188"/>
    <mergeCell ref="A159:B159"/>
    <mergeCell ref="A154:B154"/>
    <mergeCell ref="A155:B155"/>
    <mergeCell ref="A156:B156"/>
    <mergeCell ref="A157:B157"/>
    <mergeCell ref="A158:B158"/>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124:B124"/>
    <mergeCell ref="A125:B125"/>
    <mergeCell ref="A126:B126"/>
    <mergeCell ref="A127:B127"/>
    <mergeCell ref="A128:B128"/>
    <mergeCell ref="A120:B120"/>
    <mergeCell ref="A121:B121"/>
    <mergeCell ref="A110:B110"/>
    <mergeCell ref="A111:B111"/>
    <mergeCell ref="A112:B112"/>
    <mergeCell ref="A122:B122"/>
    <mergeCell ref="A123:B123"/>
    <mergeCell ref="A114:B114"/>
    <mergeCell ref="A115:B115"/>
    <mergeCell ref="A116:B116"/>
    <mergeCell ref="A117:B117"/>
    <mergeCell ref="A118:B118"/>
    <mergeCell ref="A71:B71"/>
    <mergeCell ref="A113:B113"/>
    <mergeCell ref="A104:B104"/>
    <mergeCell ref="A105:B105"/>
    <mergeCell ref="A106:B106"/>
    <mergeCell ref="A107:B107"/>
    <mergeCell ref="A108:B108"/>
    <mergeCell ref="A119:B119"/>
    <mergeCell ref="A89:B89"/>
    <mergeCell ref="A90:B90"/>
    <mergeCell ref="A91:B91"/>
    <mergeCell ref="A92:B92"/>
    <mergeCell ref="A93:B93"/>
    <mergeCell ref="A84:B84"/>
    <mergeCell ref="A85:B85"/>
    <mergeCell ref="A86:B86"/>
    <mergeCell ref="A87:B87"/>
    <mergeCell ref="A88:B88"/>
    <mergeCell ref="A79:B79"/>
    <mergeCell ref="A80:B80"/>
    <mergeCell ref="A81:B81"/>
    <mergeCell ref="A82:B82"/>
    <mergeCell ref="A74:B74"/>
    <mergeCell ref="A78:B78"/>
    <mergeCell ref="A57:B57"/>
    <mergeCell ref="A58:B58"/>
    <mergeCell ref="A64:B64"/>
    <mergeCell ref="A65:B65"/>
    <mergeCell ref="A66:B66"/>
    <mergeCell ref="A67:B67"/>
    <mergeCell ref="A68:B68"/>
    <mergeCell ref="A53:B53"/>
    <mergeCell ref="A70:B70"/>
    <mergeCell ref="A69:B69"/>
    <mergeCell ref="A46:B46"/>
    <mergeCell ref="A47:B47"/>
    <mergeCell ref="A25:B25"/>
    <mergeCell ref="A26:B26"/>
    <mergeCell ref="A27:B27"/>
    <mergeCell ref="A28:B28"/>
    <mergeCell ref="A24:B24"/>
    <mergeCell ref="A37:B37"/>
    <mergeCell ref="A30:B30"/>
    <mergeCell ref="A31:B31"/>
    <mergeCell ref="A32:B32"/>
    <mergeCell ref="A33:B33"/>
    <mergeCell ref="A18:B18"/>
    <mergeCell ref="A19:B19"/>
    <mergeCell ref="A20:B20"/>
    <mergeCell ref="A21:B21"/>
    <mergeCell ref="A22:B22"/>
    <mergeCell ref="A23:B23"/>
    <mergeCell ref="A39:B39"/>
    <mergeCell ref="A40:B40"/>
    <mergeCell ref="A41:B41"/>
    <mergeCell ref="A38:B38"/>
    <mergeCell ref="A9:B9"/>
    <mergeCell ref="A10:B10"/>
    <mergeCell ref="A11:B11"/>
    <mergeCell ref="A12:B12"/>
    <mergeCell ref="A13:B13"/>
    <mergeCell ref="A14:B14"/>
    <mergeCell ref="A15:B15"/>
    <mergeCell ref="A16:B16"/>
    <mergeCell ref="A17:B17"/>
    <mergeCell ref="F169:H169"/>
    <mergeCell ref="F170:H170"/>
    <mergeCell ref="F171:H171"/>
    <mergeCell ref="A44:B44"/>
    <mergeCell ref="A29:B29"/>
    <mergeCell ref="A51:B51"/>
    <mergeCell ref="A52:B52"/>
    <mergeCell ref="A63:B63"/>
    <mergeCell ref="A54:B54"/>
    <mergeCell ref="A55:B55"/>
    <mergeCell ref="A56:B56"/>
    <mergeCell ref="A59:B59"/>
    <mergeCell ref="A60:B60"/>
    <mergeCell ref="A61:B61"/>
    <mergeCell ref="A62:B62"/>
    <mergeCell ref="A34:B34"/>
    <mergeCell ref="A35:B35"/>
    <mergeCell ref="A36:B36"/>
    <mergeCell ref="A48:B48"/>
    <mergeCell ref="A49:B49"/>
    <mergeCell ref="A50:B50"/>
    <mergeCell ref="A42:B42"/>
    <mergeCell ref="A43:B43"/>
    <mergeCell ref="A45:B45"/>
    <mergeCell ref="F172:H172"/>
    <mergeCell ref="F164:H164"/>
    <mergeCell ref="F165:H165"/>
    <mergeCell ref="F166:H166"/>
    <mergeCell ref="A72:B72"/>
    <mergeCell ref="A73:B73"/>
    <mergeCell ref="A83:B83"/>
    <mergeCell ref="A99:B99"/>
    <mergeCell ref="A100:B100"/>
    <mergeCell ref="A101:B101"/>
    <mergeCell ref="A102:B102"/>
    <mergeCell ref="A103:B103"/>
    <mergeCell ref="A94:B94"/>
    <mergeCell ref="A95:B95"/>
    <mergeCell ref="A96:B96"/>
    <mergeCell ref="A97:B97"/>
    <mergeCell ref="F167:H167"/>
    <mergeCell ref="F168:H168"/>
    <mergeCell ref="F163:H163"/>
    <mergeCell ref="A98:B98"/>
    <mergeCell ref="A109:B109"/>
    <mergeCell ref="A75:B75"/>
    <mergeCell ref="A76:B76"/>
    <mergeCell ref="A77:B77"/>
    <mergeCell ref="C173:D173"/>
    <mergeCell ref="F173:H173"/>
    <mergeCell ref="C174:E174"/>
    <mergeCell ref="F174:H174"/>
    <mergeCell ref="C187:D187"/>
    <mergeCell ref="F187:H187"/>
    <mergeCell ref="C176:E176"/>
    <mergeCell ref="F176:H176"/>
    <mergeCell ref="F177:H177"/>
    <mergeCell ref="F178:H178"/>
    <mergeCell ref="C175:E175"/>
    <mergeCell ref="F175:H175"/>
    <mergeCell ref="A189:E189"/>
    <mergeCell ref="F189:H189"/>
    <mergeCell ref="F181:H181"/>
    <mergeCell ref="F182:H182"/>
    <mergeCell ref="F183:H183"/>
    <mergeCell ref="F184:H184"/>
    <mergeCell ref="F185:H185"/>
    <mergeCell ref="F186:H186"/>
    <mergeCell ref="F179:H179"/>
    <mergeCell ref="F180:H180"/>
    <mergeCell ref="C188:E188"/>
    <mergeCell ref="F188:H188"/>
    <mergeCell ref="C7:D7"/>
    <mergeCell ref="F7:K7"/>
    <mergeCell ref="C3:C4"/>
    <mergeCell ref="E3:M3"/>
    <mergeCell ref="E4:M4"/>
    <mergeCell ref="C6:D6"/>
    <mergeCell ref="F6:K6"/>
    <mergeCell ref="M6:Q7"/>
    <mergeCell ref="C162:D162"/>
    <mergeCell ref="F162:H162"/>
  </mergeCells>
  <phoneticPr fontId="6"/>
  <conditionalFormatting sqref="G10:G160 I10:I160 L10:L160 O10:O160">
    <cfRule type="expression" dxfId="103" priority="300">
      <formula>INDIRECT(ADDRESS(ROW(),COLUMN()))=TRUNC(INDIRECT(ADDRESS(ROW(),COLUMN())))</formula>
    </cfRule>
  </conditionalFormatting>
  <conditionalFormatting sqref="M6:Q7">
    <cfRule type="cellIs" dxfId="102"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xr:uid="{00000000-0002-0000-0700-000000000000}"/>
    <dataValidation imeMode="on" allowBlank="1" showInputMessage="1" showErrorMessage="1" sqref="M160 J160" xr:uid="{00000000-0002-0000-0700-000001000000}"/>
    <dataValidation type="list" imeMode="hiragana" allowBlank="1" showInputMessage="1" showErrorMessage="1" sqref="C10:C159" xr:uid="{00000000-0002-0000-0700-000002000000}">
      <formula1>区分</formula1>
    </dataValidation>
    <dataValidation type="list" allowBlank="1" showInputMessage="1" showErrorMessage="1" sqref="D160" xr:uid="{00000000-0002-0000-0700-000003000000}">
      <formula1>INDIRECT(C160)</formula1>
    </dataValidation>
    <dataValidation type="list" allowBlank="1" showInputMessage="1" showErrorMessage="1" sqref="R10:R159" xr:uid="{00000000-0002-0000-0700-000004000000}">
      <formula1>"○"</formula1>
    </dataValidation>
    <dataValidation imeMode="disabled" allowBlank="1" showInputMessage="1" showErrorMessage="1" sqref="C7:K7 A10:A159 C3:C4" xr:uid="{00000000-0002-0000-0700-000005000000}"/>
    <dataValidation imeMode="hiragana" allowBlank="1" showInputMessage="1" showErrorMessage="1" sqref="E10:E159 J10:J159 M10:M159" xr:uid="{00000000-0002-0000-0700-000006000000}"/>
    <dataValidation type="list" imeMode="hiragana" allowBlank="1" showInputMessage="1" showErrorMessage="1" sqref="D10:D159" xr:uid="{00000000-0002-0000-0700-000007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2" t="e">
        <f>IF(事業計画書!#REF!="","",事業計画書!#REF!)</f>
        <v>#REF!</v>
      </c>
      <c r="B1" s="22"/>
    </row>
    <row r="2" spans="1:24" ht="25.55" customHeight="1" x14ac:dyDescent="0.2">
      <c r="A2" s="34" t="s">
        <v>98</v>
      </c>
      <c r="B2" s="34"/>
      <c r="C2" s="38"/>
    </row>
    <row r="3" spans="1:24" ht="32.1" customHeight="1" x14ac:dyDescent="0.2">
      <c r="C3" s="505" t="s">
        <v>129</v>
      </c>
      <c r="D3" s="56" t="s">
        <v>127</v>
      </c>
      <c r="E3" s="506"/>
      <c r="F3" s="507"/>
      <c r="G3" s="507"/>
      <c r="H3" s="507"/>
      <c r="I3" s="507"/>
      <c r="J3" s="507"/>
      <c r="K3" s="507"/>
      <c r="L3" s="507"/>
      <c r="M3" s="508"/>
      <c r="Q3" s="13"/>
      <c r="X3" s="3">
        <v>18</v>
      </c>
    </row>
    <row r="4" spans="1:24" ht="32.1" customHeight="1" x14ac:dyDescent="0.2">
      <c r="C4" s="505"/>
      <c r="D4" s="57" t="s">
        <v>128</v>
      </c>
      <c r="E4" s="509"/>
      <c r="F4" s="510"/>
      <c r="G4" s="510"/>
      <c r="H4" s="510"/>
      <c r="I4" s="510"/>
      <c r="J4" s="510"/>
      <c r="K4" s="510"/>
      <c r="L4" s="510"/>
      <c r="M4" s="511"/>
      <c r="Q4" s="13"/>
      <c r="X4" s="3">
        <v>224</v>
      </c>
    </row>
    <row r="5" spans="1:24" ht="22.55" customHeight="1" x14ac:dyDescent="0.2">
      <c r="A5" s="4"/>
      <c r="B5" s="4"/>
      <c r="C5" s="6"/>
      <c r="D5" s="10"/>
      <c r="E5" s="13"/>
      <c r="F5" s="13"/>
      <c r="G5" s="13"/>
      <c r="H5" s="13"/>
      <c r="I5" s="13"/>
      <c r="J5" s="13"/>
      <c r="K5" s="13"/>
      <c r="L5" s="13"/>
      <c r="M5" s="13"/>
      <c r="N5" s="13"/>
      <c r="O5" s="13"/>
      <c r="P5" s="13"/>
      <c r="Q5" s="13"/>
    </row>
    <row r="6" spans="1:24" ht="21.8" customHeight="1" x14ac:dyDescent="0.2">
      <c r="A6" s="4"/>
      <c r="B6" s="4"/>
      <c r="C6" s="512" t="s">
        <v>37</v>
      </c>
      <c r="D6" s="513"/>
      <c r="E6" s="61" t="s">
        <v>40</v>
      </c>
      <c r="F6" s="479" t="s">
        <v>48</v>
      </c>
      <c r="G6" s="480"/>
      <c r="H6" s="480"/>
      <c r="I6" s="480"/>
      <c r="J6" s="480"/>
      <c r="K6" s="481"/>
      <c r="L6" s="1"/>
      <c r="M6" s="514" t="str">
        <f>IF($F$247&lt;&gt;0,"「費目：その他」で補助対象外に仕分けされていないものがあります。","")</f>
        <v/>
      </c>
      <c r="N6" s="514"/>
      <c r="O6" s="514"/>
      <c r="P6" s="514"/>
      <c r="Q6" s="514"/>
    </row>
    <row r="7" spans="1:24" ht="21.8" customHeight="1" x14ac:dyDescent="0.2">
      <c r="A7" s="4"/>
      <c r="B7" s="4"/>
      <c r="C7" s="515">
        <f>SUMIFS($Q$10:$Q$159,$R$10:$R$159,"")</f>
        <v>0</v>
      </c>
      <c r="D7" s="516"/>
      <c r="E7" s="62">
        <f>SUMIFS($Q$10:$Q$159,$R$10:$R$159,"○")</f>
        <v>0</v>
      </c>
      <c r="F7" s="482">
        <f>SUM(C7,E7)</f>
        <v>0</v>
      </c>
      <c r="G7" s="483"/>
      <c r="H7" s="483"/>
      <c r="I7" s="483"/>
      <c r="J7" s="483"/>
      <c r="K7" s="484"/>
      <c r="L7" s="1"/>
      <c r="M7" s="514"/>
      <c r="N7" s="514"/>
      <c r="O7" s="514"/>
      <c r="P7" s="514"/>
      <c r="Q7" s="514"/>
    </row>
    <row r="8" spans="1:24" ht="20.2" customHeight="1" x14ac:dyDescent="0.2">
      <c r="A8" s="5" t="s">
        <v>5</v>
      </c>
      <c r="B8" s="5"/>
      <c r="C8" s="1"/>
      <c r="D8" s="11"/>
      <c r="E8" s="7"/>
      <c r="F8" s="7"/>
      <c r="G8" s="7"/>
      <c r="H8" s="7"/>
      <c r="I8" s="7"/>
      <c r="J8" s="7"/>
      <c r="K8" s="7"/>
      <c r="L8" s="7"/>
      <c r="M8" s="7"/>
      <c r="N8" s="7"/>
      <c r="O8" s="7"/>
      <c r="P8" s="7"/>
      <c r="R8" s="16" t="s">
        <v>14</v>
      </c>
    </row>
    <row r="9" spans="1:24" ht="36" customHeight="1" x14ac:dyDescent="0.2">
      <c r="A9" s="485" t="s">
        <v>165</v>
      </c>
      <c r="B9" s="486"/>
      <c r="C9" s="51" t="s">
        <v>10</v>
      </c>
      <c r="D9" s="51" t="s">
        <v>23</v>
      </c>
      <c r="E9" s="52" t="s">
        <v>41</v>
      </c>
      <c r="F9" s="63"/>
      <c r="G9" s="53" t="s">
        <v>35</v>
      </c>
      <c r="H9" s="54" t="s">
        <v>42</v>
      </c>
      <c r="I9" s="53" t="s">
        <v>34</v>
      </c>
      <c r="J9" s="55" t="s">
        <v>36</v>
      </c>
      <c r="K9" s="54" t="s">
        <v>42</v>
      </c>
      <c r="L9" s="53" t="s">
        <v>44</v>
      </c>
      <c r="M9" s="55" t="s">
        <v>36</v>
      </c>
      <c r="N9" s="54" t="s">
        <v>45</v>
      </c>
      <c r="O9" s="53" t="s">
        <v>46</v>
      </c>
      <c r="P9" s="54" t="s">
        <v>47</v>
      </c>
      <c r="Q9" s="113" t="s">
        <v>11</v>
      </c>
      <c r="R9" s="152" t="s">
        <v>39</v>
      </c>
    </row>
    <row r="10" spans="1:24" ht="18" customHeight="1" x14ac:dyDescent="0.2">
      <c r="A10" s="503">
        <v>1</v>
      </c>
      <c r="B10" s="504"/>
      <c r="C10" s="47"/>
      <c r="D10" s="48"/>
      <c r="E10" s="156"/>
      <c r="F10" s="133"/>
      <c r="G10" s="49"/>
      <c r="H10" s="133"/>
      <c r="I10" s="128"/>
      <c r="J10" s="50"/>
      <c r="K10" s="136"/>
      <c r="L10" s="131"/>
      <c r="M10" s="50"/>
      <c r="N10" s="136"/>
      <c r="O10" s="43"/>
      <c r="P10" s="137"/>
      <c r="Q10" s="114">
        <f t="shared" ref="Q10:Q106" si="0">IF(G10="",0,INT(SUM(PRODUCT(G10,I10,L10),O10)))</f>
        <v>0</v>
      </c>
      <c r="R10" s="116"/>
    </row>
    <row r="11" spans="1:24" ht="18" customHeight="1" x14ac:dyDescent="0.2">
      <c r="A11" s="493">
        <v>2</v>
      </c>
      <c r="B11" s="494"/>
      <c r="C11" s="8"/>
      <c r="D11" s="12"/>
      <c r="E11" s="157"/>
      <c r="F11" s="134"/>
      <c r="G11" s="40"/>
      <c r="H11" s="134"/>
      <c r="I11" s="129"/>
      <c r="J11" s="19"/>
      <c r="K11" s="135"/>
      <c r="L11" s="130"/>
      <c r="M11" s="19"/>
      <c r="N11" s="135"/>
      <c r="O11" s="41"/>
      <c r="P11" s="138"/>
      <c r="Q11" s="115">
        <f t="shared" si="0"/>
        <v>0</v>
      </c>
      <c r="R11" s="117"/>
    </row>
    <row r="12" spans="1:24" ht="18" customHeight="1" x14ac:dyDescent="0.2">
      <c r="A12" s="493">
        <v>3</v>
      </c>
      <c r="B12" s="494"/>
      <c r="C12" s="8"/>
      <c r="D12" s="12"/>
      <c r="E12" s="157"/>
      <c r="F12" s="134"/>
      <c r="G12" s="40"/>
      <c r="H12" s="134"/>
      <c r="I12" s="129"/>
      <c r="J12" s="19"/>
      <c r="K12" s="135"/>
      <c r="L12" s="130"/>
      <c r="M12" s="19"/>
      <c r="N12" s="135"/>
      <c r="O12" s="41"/>
      <c r="P12" s="138"/>
      <c r="Q12" s="115">
        <f t="shared" si="0"/>
        <v>0</v>
      </c>
      <c r="R12" s="117"/>
    </row>
    <row r="13" spans="1:24" ht="18" customHeight="1" x14ac:dyDescent="0.2">
      <c r="A13" s="493">
        <v>4</v>
      </c>
      <c r="B13" s="494"/>
      <c r="C13" s="8"/>
      <c r="D13" s="12"/>
      <c r="E13" s="157"/>
      <c r="F13" s="134"/>
      <c r="G13" s="40"/>
      <c r="H13" s="134"/>
      <c r="I13" s="129"/>
      <c r="J13" s="19"/>
      <c r="K13" s="135"/>
      <c r="L13" s="130"/>
      <c r="M13" s="19"/>
      <c r="N13" s="135"/>
      <c r="O13" s="41"/>
      <c r="P13" s="138"/>
      <c r="Q13" s="115">
        <f t="shared" si="0"/>
        <v>0</v>
      </c>
      <c r="R13" s="117"/>
    </row>
    <row r="14" spans="1:24" ht="18" customHeight="1" x14ac:dyDescent="0.2">
      <c r="A14" s="493">
        <v>5</v>
      </c>
      <c r="B14" s="494"/>
      <c r="C14" s="8"/>
      <c r="D14" s="12"/>
      <c r="E14" s="157"/>
      <c r="F14" s="134"/>
      <c r="G14" s="40"/>
      <c r="H14" s="134"/>
      <c r="I14" s="129"/>
      <c r="J14" s="19"/>
      <c r="K14" s="135"/>
      <c r="L14" s="130"/>
      <c r="M14" s="19"/>
      <c r="N14" s="135"/>
      <c r="O14" s="41"/>
      <c r="P14" s="138"/>
      <c r="Q14" s="115">
        <f t="shared" si="0"/>
        <v>0</v>
      </c>
      <c r="R14" s="117"/>
    </row>
    <row r="15" spans="1:24" ht="18" customHeight="1" x14ac:dyDescent="0.2">
      <c r="A15" s="493">
        <v>6</v>
      </c>
      <c r="B15" s="494"/>
      <c r="C15" s="8"/>
      <c r="D15" s="12"/>
      <c r="E15" s="157"/>
      <c r="F15" s="134"/>
      <c r="G15" s="40"/>
      <c r="H15" s="134"/>
      <c r="I15" s="129"/>
      <c r="J15" s="19"/>
      <c r="K15" s="135"/>
      <c r="L15" s="130"/>
      <c r="M15" s="19"/>
      <c r="N15" s="135"/>
      <c r="O15" s="41"/>
      <c r="P15" s="138"/>
      <c r="Q15" s="115">
        <f t="shared" si="0"/>
        <v>0</v>
      </c>
      <c r="R15" s="117"/>
    </row>
    <row r="16" spans="1:24" ht="18" customHeight="1" x14ac:dyDescent="0.2">
      <c r="A16" s="493">
        <v>7</v>
      </c>
      <c r="B16" s="494"/>
      <c r="C16" s="8"/>
      <c r="D16" s="12"/>
      <c r="E16" s="157"/>
      <c r="F16" s="134"/>
      <c r="G16" s="40"/>
      <c r="H16" s="134"/>
      <c r="I16" s="129"/>
      <c r="J16" s="19"/>
      <c r="K16" s="135"/>
      <c r="L16" s="130"/>
      <c r="M16" s="19"/>
      <c r="N16" s="135"/>
      <c r="O16" s="41"/>
      <c r="P16" s="138"/>
      <c r="Q16" s="115">
        <f t="shared" si="0"/>
        <v>0</v>
      </c>
      <c r="R16" s="117"/>
    </row>
    <row r="17" spans="1:18" ht="18" customHeight="1" x14ac:dyDescent="0.2">
      <c r="A17" s="493">
        <v>8</v>
      </c>
      <c r="B17" s="494"/>
      <c r="C17" s="8"/>
      <c r="D17" s="12"/>
      <c r="E17" s="157"/>
      <c r="F17" s="134"/>
      <c r="G17" s="40"/>
      <c r="H17" s="134"/>
      <c r="I17" s="129"/>
      <c r="J17" s="19"/>
      <c r="K17" s="135"/>
      <c r="L17" s="130"/>
      <c r="M17" s="19"/>
      <c r="N17" s="135"/>
      <c r="O17" s="41"/>
      <c r="P17" s="138"/>
      <c r="Q17" s="115">
        <f t="shared" si="0"/>
        <v>0</v>
      </c>
      <c r="R17" s="117"/>
    </row>
    <row r="18" spans="1:18" ht="18" customHeight="1" x14ac:dyDescent="0.2">
      <c r="A18" s="493">
        <v>9</v>
      </c>
      <c r="B18" s="494"/>
      <c r="C18" s="8"/>
      <c r="D18" s="12"/>
      <c r="E18" s="157"/>
      <c r="F18" s="134"/>
      <c r="G18" s="40"/>
      <c r="H18" s="134"/>
      <c r="I18" s="129"/>
      <c r="J18" s="19"/>
      <c r="K18" s="135"/>
      <c r="L18" s="130"/>
      <c r="M18" s="19"/>
      <c r="N18" s="135"/>
      <c r="O18" s="41"/>
      <c r="P18" s="138"/>
      <c r="Q18" s="115">
        <f t="shared" si="0"/>
        <v>0</v>
      </c>
      <c r="R18" s="117"/>
    </row>
    <row r="19" spans="1:18" ht="18" customHeight="1" x14ac:dyDescent="0.2">
      <c r="A19" s="493">
        <v>10</v>
      </c>
      <c r="B19" s="494"/>
      <c r="C19" s="8"/>
      <c r="D19" s="12"/>
      <c r="E19" s="157"/>
      <c r="F19" s="134"/>
      <c r="G19" s="40"/>
      <c r="H19" s="134"/>
      <c r="I19" s="129"/>
      <c r="J19" s="19"/>
      <c r="K19" s="135"/>
      <c r="L19" s="130"/>
      <c r="M19" s="19"/>
      <c r="N19" s="135"/>
      <c r="O19" s="41"/>
      <c r="P19" s="138"/>
      <c r="Q19" s="115">
        <f t="shared" si="0"/>
        <v>0</v>
      </c>
      <c r="R19" s="117"/>
    </row>
    <row r="20" spans="1:18" ht="18" customHeight="1" x14ac:dyDescent="0.2">
      <c r="A20" s="493">
        <v>11</v>
      </c>
      <c r="B20" s="494"/>
      <c r="C20" s="8"/>
      <c r="D20" s="12"/>
      <c r="E20" s="157"/>
      <c r="F20" s="134"/>
      <c r="G20" s="40"/>
      <c r="H20" s="134"/>
      <c r="I20" s="129"/>
      <c r="J20" s="19"/>
      <c r="K20" s="135"/>
      <c r="L20" s="130"/>
      <c r="M20" s="19"/>
      <c r="N20" s="135"/>
      <c r="O20" s="41"/>
      <c r="P20" s="138"/>
      <c r="Q20" s="115">
        <f t="shared" si="0"/>
        <v>0</v>
      </c>
      <c r="R20" s="117"/>
    </row>
    <row r="21" spans="1:18" ht="18" customHeight="1" x14ac:dyDescent="0.2">
      <c r="A21" s="493">
        <v>12</v>
      </c>
      <c r="B21" s="494"/>
      <c r="C21" s="8"/>
      <c r="D21" s="12"/>
      <c r="E21" s="157"/>
      <c r="F21" s="134"/>
      <c r="G21" s="40"/>
      <c r="H21" s="135"/>
      <c r="I21" s="130"/>
      <c r="J21" s="19"/>
      <c r="K21" s="135"/>
      <c r="L21" s="130"/>
      <c r="M21" s="19"/>
      <c r="N21" s="135"/>
      <c r="O21" s="41"/>
      <c r="P21" s="138"/>
      <c r="Q21" s="115">
        <f t="shared" si="0"/>
        <v>0</v>
      </c>
      <c r="R21" s="117"/>
    </row>
    <row r="22" spans="1:18" ht="18" customHeight="1" x14ac:dyDescent="0.2">
      <c r="A22" s="493">
        <v>13</v>
      </c>
      <c r="B22" s="494"/>
      <c r="C22" s="8"/>
      <c r="D22" s="12"/>
      <c r="E22" s="157"/>
      <c r="F22" s="134"/>
      <c r="G22" s="40"/>
      <c r="H22" s="135"/>
      <c r="I22" s="130"/>
      <c r="J22" s="19"/>
      <c r="K22" s="135"/>
      <c r="L22" s="130"/>
      <c r="M22" s="19"/>
      <c r="N22" s="135"/>
      <c r="O22" s="41"/>
      <c r="P22" s="138"/>
      <c r="Q22" s="115">
        <f t="shared" si="0"/>
        <v>0</v>
      </c>
      <c r="R22" s="117"/>
    </row>
    <row r="23" spans="1:18" ht="18" customHeight="1" x14ac:dyDescent="0.2">
      <c r="A23" s="493">
        <v>14</v>
      </c>
      <c r="B23" s="494"/>
      <c r="C23" s="8"/>
      <c r="D23" s="12"/>
      <c r="E23" s="157"/>
      <c r="F23" s="134"/>
      <c r="G23" s="40"/>
      <c r="H23" s="135"/>
      <c r="I23" s="130"/>
      <c r="J23" s="19"/>
      <c r="K23" s="135"/>
      <c r="L23" s="130"/>
      <c r="M23" s="19"/>
      <c r="N23" s="135"/>
      <c r="O23" s="41"/>
      <c r="P23" s="138"/>
      <c r="Q23" s="115">
        <f t="shared" si="0"/>
        <v>0</v>
      </c>
      <c r="R23" s="117"/>
    </row>
    <row r="24" spans="1:18" ht="18" customHeight="1" x14ac:dyDescent="0.2">
      <c r="A24" s="493">
        <v>15</v>
      </c>
      <c r="B24" s="494"/>
      <c r="C24" s="8"/>
      <c r="D24" s="12"/>
      <c r="E24" s="157"/>
      <c r="F24" s="134"/>
      <c r="G24" s="40"/>
      <c r="H24" s="135"/>
      <c r="I24" s="130"/>
      <c r="J24" s="19"/>
      <c r="K24" s="135"/>
      <c r="L24" s="130"/>
      <c r="M24" s="19"/>
      <c r="N24" s="135"/>
      <c r="O24" s="41"/>
      <c r="P24" s="138"/>
      <c r="Q24" s="115">
        <f t="shared" si="0"/>
        <v>0</v>
      </c>
      <c r="R24" s="117"/>
    </row>
    <row r="25" spans="1:18" ht="18" customHeight="1" x14ac:dyDescent="0.2">
      <c r="A25" s="493">
        <v>16</v>
      </c>
      <c r="B25" s="494"/>
      <c r="C25" s="8"/>
      <c r="D25" s="12"/>
      <c r="E25" s="157"/>
      <c r="F25" s="134"/>
      <c r="G25" s="40"/>
      <c r="H25" s="135"/>
      <c r="I25" s="130"/>
      <c r="J25" s="19"/>
      <c r="K25" s="135"/>
      <c r="L25" s="130"/>
      <c r="M25" s="19"/>
      <c r="N25" s="135"/>
      <c r="O25" s="41"/>
      <c r="P25" s="138"/>
      <c r="Q25" s="115">
        <f t="shared" si="0"/>
        <v>0</v>
      </c>
      <c r="R25" s="117"/>
    </row>
    <row r="26" spans="1:18" ht="18" customHeight="1" x14ac:dyDescent="0.2">
      <c r="A26" s="493">
        <v>17</v>
      </c>
      <c r="B26" s="494"/>
      <c r="C26" s="8"/>
      <c r="D26" s="12"/>
      <c r="E26" s="157"/>
      <c r="F26" s="134"/>
      <c r="G26" s="40"/>
      <c r="H26" s="134"/>
      <c r="I26" s="129"/>
      <c r="J26" s="19"/>
      <c r="K26" s="134"/>
      <c r="L26" s="130"/>
      <c r="M26" s="35"/>
      <c r="N26" s="135"/>
      <c r="O26" s="41"/>
      <c r="P26" s="138"/>
      <c r="Q26" s="115">
        <f t="shared" si="0"/>
        <v>0</v>
      </c>
      <c r="R26" s="117"/>
    </row>
    <row r="27" spans="1:18" ht="18" customHeight="1" x14ac:dyDescent="0.2">
      <c r="A27" s="493">
        <v>18</v>
      </c>
      <c r="B27" s="494"/>
      <c r="C27" s="8"/>
      <c r="D27" s="12"/>
      <c r="E27" s="157"/>
      <c r="F27" s="134"/>
      <c r="G27" s="40"/>
      <c r="H27" s="134"/>
      <c r="I27" s="129"/>
      <c r="J27" s="19"/>
      <c r="K27" s="134"/>
      <c r="L27" s="130"/>
      <c r="M27" s="35"/>
      <c r="N27" s="135"/>
      <c r="O27" s="41"/>
      <c r="P27" s="138"/>
      <c r="Q27" s="115">
        <f t="shared" si="0"/>
        <v>0</v>
      </c>
      <c r="R27" s="117"/>
    </row>
    <row r="28" spans="1:18" ht="18" customHeight="1" x14ac:dyDescent="0.2">
      <c r="A28" s="493">
        <v>19</v>
      </c>
      <c r="B28" s="494"/>
      <c r="C28" s="8"/>
      <c r="D28" s="12"/>
      <c r="E28" s="157"/>
      <c r="F28" s="134"/>
      <c r="G28" s="40"/>
      <c r="H28" s="134"/>
      <c r="I28" s="129"/>
      <c r="J28" s="19"/>
      <c r="K28" s="134"/>
      <c r="L28" s="130"/>
      <c r="M28" s="35"/>
      <c r="N28" s="135"/>
      <c r="O28" s="41"/>
      <c r="P28" s="138"/>
      <c r="Q28" s="115">
        <f t="shared" si="0"/>
        <v>0</v>
      </c>
      <c r="R28" s="117"/>
    </row>
    <row r="29" spans="1:18" ht="18" customHeight="1" x14ac:dyDescent="0.2">
      <c r="A29" s="493">
        <v>20</v>
      </c>
      <c r="B29" s="494"/>
      <c r="C29" s="8"/>
      <c r="D29" s="12"/>
      <c r="E29" s="157"/>
      <c r="F29" s="134"/>
      <c r="G29" s="40"/>
      <c r="H29" s="134"/>
      <c r="I29" s="129"/>
      <c r="J29" s="19"/>
      <c r="K29" s="135"/>
      <c r="L29" s="130"/>
      <c r="M29" s="19"/>
      <c r="N29" s="135"/>
      <c r="O29" s="41"/>
      <c r="P29" s="138"/>
      <c r="Q29" s="115">
        <f t="shared" si="0"/>
        <v>0</v>
      </c>
      <c r="R29" s="117"/>
    </row>
    <row r="30" spans="1:18" ht="18" customHeight="1" x14ac:dyDescent="0.2">
      <c r="A30" s="493">
        <v>21</v>
      </c>
      <c r="B30" s="494"/>
      <c r="C30" s="8"/>
      <c r="D30" s="12"/>
      <c r="E30" s="157"/>
      <c r="F30" s="134"/>
      <c r="G30" s="40"/>
      <c r="H30" s="134"/>
      <c r="I30" s="129"/>
      <c r="J30" s="19"/>
      <c r="K30" s="135"/>
      <c r="L30" s="130"/>
      <c r="M30" s="19"/>
      <c r="N30" s="135"/>
      <c r="O30" s="41"/>
      <c r="P30" s="138"/>
      <c r="Q30" s="115">
        <f t="shared" si="0"/>
        <v>0</v>
      </c>
      <c r="R30" s="117"/>
    </row>
    <row r="31" spans="1:18" ht="18" customHeight="1" x14ac:dyDescent="0.2">
      <c r="A31" s="493">
        <v>22</v>
      </c>
      <c r="B31" s="494"/>
      <c r="C31" s="8"/>
      <c r="D31" s="12"/>
      <c r="E31" s="157"/>
      <c r="F31" s="134"/>
      <c r="G31" s="40"/>
      <c r="H31" s="134"/>
      <c r="I31" s="129"/>
      <c r="J31" s="19"/>
      <c r="K31" s="135"/>
      <c r="L31" s="130"/>
      <c r="M31" s="19"/>
      <c r="N31" s="135"/>
      <c r="O31" s="41"/>
      <c r="P31" s="138"/>
      <c r="Q31" s="115">
        <f t="shared" si="0"/>
        <v>0</v>
      </c>
      <c r="R31" s="117"/>
    </row>
    <row r="32" spans="1:18" ht="18" customHeight="1" x14ac:dyDescent="0.2">
      <c r="A32" s="493">
        <v>23</v>
      </c>
      <c r="B32" s="494"/>
      <c r="C32" s="8"/>
      <c r="D32" s="12"/>
      <c r="E32" s="157"/>
      <c r="F32" s="134"/>
      <c r="G32" s="40"/>
      <c r="H32" s="134"/>
      <c r="I32" s="129"/>
      <c r="J32" s="19"/>
      <c r="K32" s="135"/>
      <c r="L32" s="130"/>
      <c r="M32" s="19"/>
      <c r="N32" s="135"/>
      <c r="O32" s="41"/>
      <c r="P32" s="138"/>
      <c r="Q32" s="115">
        <f t="shared" si="0"/>
        <v>0</v>
      </c>
      <c r="R32" s="117"/>
    </row>
    <row r="33" spans="1:18" ht="18" customHeight="1" x14ac:dyDescent="0.2">
      <c r="A33" s="493">
        <v>24</v>
      </c>
      <c r="B33" s="494"/>
      <c r="C33" s="8"/>
      <c r="D33" s="12"/>
      <c r="E33" s="157"/>
      <c r="F33" s="134"/>
      <c r="G33" s="40"/>
      <c r="H33" s="134"/>
      <c r="I33" s="129"/>
      <c r="J33" s="19"/>
      <c r="K33" s="135"/>
      <c r="L33" s="130"/>
      <c r="M33" s="19"/>
      <c r="N33" s="135"/>
      <c r="O33" s="41"/>
      <c r="P33" s="138"/>
      <c r="Q33" s="115">
        <f t="shared" si="0"/>
        <v>0</v>
      </c>
      <c r="R33" s="117"/>
    </row>
    <row r="34" spans="1:18" ht="18" customHeight="1" x14ac:dyDescent="0.2">
      <c r="A34" s="493">
        <v>25</v>
      </c>
      <c r="B34" s="494"/>
      <c r="C34" s="8"/>
      <c r="D34" s="12"/>
      <c r="E34" s="157"/>
      <c r="F34" s="134"/>
      <c r="G34" s="40"/>
      <c r="H34" s="134"/>
      <c r="I34" s="129"/>
      <c r="J34" s="19"/>
      <c r="K34" s="135"/>
      <c r="L34" s="130"/>
      <c r="M34" s="19"/>
      <c r="N34" s="135"/>
      <c r="O34" s="41"/>
      <c r="P34" s="138"/>
      <c r="Q34" s="115">
        <f t="shared" si="0"/>
        <v>0</v>
      </c>
      <c r="R34" s="117"/>
    </row>
    <row r="35" spans="1:18" ht="18" customHeight="1" x14ac:dyDescent="0.2">
      <c r="A35" s="493">
        <v>26</v>
      </c>
      <c r="B35" s="494"/>
      <c r="C35" s="8"/>
      <c r="D35" s="12"/>
      <c r="E35" s="157"/>
      <c r="F35" s="134"/>
      <c r="G35" s="40"/>
      <c r="H35" s="134"/>
      <c r="I35" s="129"/>
      <c r="J35" s="19"/>
      <c r="K35" s="135"/>
      <c r="L35" s="130"/>
      <c r="M35" s="19"/>
      <c r="N35" s="135"/>
      <c r="O35" s="41"/>
      <c r="P35" s="138"/>
      <c r="Q35" s="115">
        <f t="shared" si="0"/>
        <v>0</v>
      </c>
      <c r="R35" s="117"/>
    </row>
    <row r="36" spans="1:18" ht="18" customHeight="1" x14ac:dyDescent="0.2">
      <c r="A36" s="493">
        <v>27</v>
      </c>
      <c r="B36" s="494"/>
      <c r="C36" s="8"/>
      <c r="D36" s="12"/>
      <c r="E36" s="157"/>
      <c r="F36" s="134"/>
      <c r="G36" s="40"/>
      <c r="H36" s="134"/>
      <c r="I36" s="129"/>
      <c r="J36" s="19"/>
      <c r="K36" s="135"/>
      <c r="L36" s="130"/>
      <c r="M36" s="19"/>
      <c r="N36" s="135"/>
      <c r="O36" s="41"/>
      <c r="P36" s="138"/>
      <c r="Q36" s="115">
        <f t="shared" si="0"/>
        <v>0</v>
      </c>
      <c r="R36" s="117"/>
    </row>
    <row r="37" spans="1:18" ht="18" customHeight="1" x14ac:dyDescent="0.2">
      <c r="A37" s="493">
        <v>28</v>
      </c>
      <c r="B37" s="494"/>
      <c r="C37" s="8"/>
      <c r="D37" s="12"/>
      <c r="E37" s="157"/>
      <c r="F37" s="134"/>
      <c r="G37" s="40"/>
      <c r="H37" s="134"/>
      <c r="I37" s="129"/>
      <c r="J37" s="19"/>
      <c r="K37" s="135"/>
      <c r="L37" s="130"/>
      <c r="M37" s="19"/>
      <c r="N37" s="135"/>
      <c r="O37" s="41"/>
      <c r="P37" s="138"/>
      <c r="Q37" s="115">
        <f t="shared" si="0"/>
        <v>0</v>
      </c>
      <c r="R37" s="117"/>
    </row>
    <row r="38" spans="1:18" ht="18" customHeight="1" x14ac:dyDescent="0.2">
      <c r="A38" s="493">
        <v>29</v>
      </c>
      <c r="B38" s="494"/>
      <c r="C38" s="8"/>
      <c r="D38" s="12"/>
      <c r="E38" s="157"/>
      <c r="F38" s="134"/>
      <c r="G38" s="40"/>
      <c r="H38" s="134"/>
      <c r="I38" s="129"/>
      <c r="J38" s="19"/>
      <c r="K38" s="135"/>
      <c r="L38" s="130"/>
      <c r="M38" s="19"/>
      <c r="N38" s="135"/>
      <c r="O38" s="41"/>
      <c r="P38" s="138"/>
      <c r="Q38" s="115">
        <f t="shared" si="0"/>
        <v>0</v>
      </c>
      <c r="R38" s="117"/>
    </row>
    <row r="39" spans="1:18" ht="18" customHeight="1" x14ac:dyDescent="0.2">
      <c r="A39" s="493">
        <v>30</v>
      </c>
      <c r="B39" s="494"/>
      <c r="C39" s="8"/>
      <c r="D39" s="12"/>
      <c r="E39" s="157"/>
      <c r="F39" s="134"/>
      <c r="G39" s="40"/>
      <c r="H39" s="134"/>
      <c r="I39" s="129"/>
      <c r="J39" s="19"/>
      <c r="K39" s="135"/>
      <c r="L39" s="130"/>
      <c r="M39" s="19"/>
      <c r="N39" s="135"/>
      <c r="O39" s="41"/>
      <c r="P39" s="138"/>
      <c r="Q39" s="115">
        <f t="shared" si="0"/>
        <v>0</v>
      </c>
      <c r="R39" s="117"/>
    </row>
    <row r="40" spans="1:18" ht="18" customHeight="1" x14ac:dyDescent="0.2">
      <c r="A40" s="493">
        <v>31</v>
      </c>
      <c r="B40" s="494"/>
      <c r="C40" s="8"/>
      <c r="D40" s="12"/>
      <c r="E40" s="157"/>
      <c r="F40" s="134"/>
      <c r="G40" s="40"/>
      <c r="H40" s="134"/>
      <c r="I40" s="129"/>
      <c r="J40" s="19"/>
      <c r="K40" s="135"/>
      <c r="L40" s="130"/>
      <c r="M40" s="19"/>
      <c r="N40" s="135"/>
      <c r="O40" s="41"/>
      <c r="P40" s="138"/>
      <c r="Q40" s="115">
        <f t="shared" si="0"/>
        <v>0</v>
      </c>
      <c r="R40" s="117"/>
    </row>
    <row r="41" spans="1:18" ht="18" customHeight="1" x14ac:dyDescent="0.2">
      <c r="A41" s="493">
        <v>32</v>
      </c>
      <c r="B41" s="494"/>
      <c r="C41" s="8"/>
      <c r="D41" s="12"/>
      <c r="E41" s="157"/>
      <c r="F41" s="134"/>
      <c r="G41" s="40"/>
      <c r="H41" s="134"/>
      <c r="I41" s="129"/>
      <c r="J41" s="19"/>
      <c r="K41" s="135"/>
      <c r="L41" s="130"/>
      <c r="M41" s="19"/>
      <c r="N41" s="135"/>
      <c r="O41" s="41"/>
      <c r="P41" s="138"/>
      <c r="Q41" s="115">
        <f t="shared" si="0"/>
        <v>0</v>
      </c>
      <c r="R41" s="117"/>
    </row>
    <row r="42" spans="1:18" ht="18" customHeight="1" x14ac:dyDescent="0.2">
      <c r="A42" s="493">
        <v>33</v>
      </c>
      <c r="B42" s="494"/>
      <c r="C42" s="8"/>
      <c r="D42" s="12"/>
      <c r="E42" s="157"/>
      <c r="F42" s="134"/>
      <c r="G42" s="40"/>
      <c r="H42" s="134"/>
      <c r="I42" s="129"/>
      <c r="J42" s="19"/>
      <c r="K42" s="135"/>
      <c r="L42" s="130"/>
      <c r="M42" s="19"/>
      <c r="N42" s="135"/>
      <c r="O42" s="41"/>
      <c r="P42" s="138"/>
      <c r="Q42" s="115">
        <f t="shared" si="0"/>
        <v>0</v>
      </c>
      <c r="R42" s="117"/>
    </row>
    <row r="43" spans="1:18" ht="18" customHeight="1" x14ac:dyDescent="0.2">
      <c r="A43" s="493">
        <v>34</v>
      </c>
      <c r="B43" s="494"/>
      <c r="C43" s="8"/>
      <c r="D43" s="12"/>
      <c r="E43" s="157"/>
      <c r="F43" s="134"/>
      <c r="G43" s="40"/>
      <c r="H43" s="134"/>
      <c r="I43" s="129"/>
      <c r="J43" s="19"/>
      <c r="K43" s="135"/>
      <c r="L43" s="130"/>
      <c r="M43" s="19"/>
      <c r="N43" s="135"/>
      <c r="O43" s="41"/>
      <c r="P43" s="138"/>
      <c r="Q43" s="115">
        <f t="shared" si="0"/>
        <v>0</v>
      </c>
      <c r="R43" s="117"/>
    </row>
    <row r="44" spans="1:18" ht="18" customHeight="1" x14ac:dyDescent="0.2">
      <c r="A44" s="493">
        <v>35</v>
      </c>
      <c r="B44" s="494"/>
      <c r="C44" s="8"/>
      <c r="D44" s="12"/>
      <c r="E44" s="157"/>
      <c r="F44" s="134"/>
      <c r="G44" s="40"/>
      <c r="H44" s="134"/>
      <c r="I44" s="129"/>
      <c r="J44" s="19"/>
      <c r="K44" s="135"/>
      <c r="L44" s="130"/>
      <c r="M44" s="19"/>
      <c r="N44" s="135"/>
      <c r="O44" s="41"/>
      <c r="P44" s="138"/>
      <c r="Q44" s="115">
        <f t="shared" si="0"/>
        <v>0</v>
      </c>
      <c r="R44" s="117"/>
    </row>
    <row r="45" spans="1:18" ht="18" customHeight="1" x14ac:dyDescent="0.2">
      <c r="A45" s="493">
        <v>36</v>
      </c>
      <c r="B45" s="494"/>
      <c r="C45" s="8"/>
      <c r="D45" s="12"/>
      <c r="E45" s="157"/>
      <c r="F45" s="134"/>
      <c r="G45" s="40"/>
      <c r="H45" s="135"/>
      <c r="I45" s="130"/>
      <c r="J45" s="19"/>
      <c r="K45" s="135"/>
      <c r="L45" s="130"/>
      <c r="M45" s="19"/>
      <c r="N45" s="135"/>
      <c r="O45" s="41"/>
      <c r="P45" s="138"/>
      <c r="Q45" s="115">
        <f t="shared" si="0"/>
        <v>0</v>
      </c>
      <c r="R45" s="117"/>
    </row>
    <row r="46" spans="1:18" ht="18" customHeight="1" x14ac:dyDescent="0.2">
      <c r="A46" s="493">
        <v>37</v>
      </c>
      <c r="B46" s="494"/>
      <c r="C46" s="8"/>
      <c r="D46" s="12"/>
      <c r="E46" s="157"/>
      <c r="F46" s="134"/>
      <c r="G46" s="40"/>
      <c r="H46" s="134"/>
      <c r="I46" s="129"/>
      <c r="J46" s="19"/>
      <c r="K46" s="135"/>
      <c r="L46" s="130"/>
      <c r="M46" s="19"/>
      <c r="N46" s="135"/>
      <c r="O46" s="41"/>
      <c r="P46" s="138"/>
      <c r="Q46" s="115">
        <f t="shared" si="0"/>
        <v>0</v>
      </c>
      <c r="R46" s="117"/>
    </row>
    <row r="47" spans="1:18" ht="18" customHeight="1" x14ac:dyDescent="0.2">
      <c r="A47" s="493">
        <v>38</v>
      </c>
      <c r="B47" s="494"/>
      <c r="C47" s="8"/>
      <c r="D47" s="12"/>
      <c r="E47" s="157"/>
      <c r="F47" s="134"/>
      <c r="G47" s="40"/>
      <c r="H47" s="134"/>
      <c r="I47" s="129"/>
      <c r="J47" s="19"/>
      <c r="K47" s="135"/>
      <c r="L47" s="130"/>
      <c r="M47" s="19"/>
      <c r="N47" s="135"/>
      <c r="O47" s="41"/>
      <c r="P47" s="138"/>
      <c r="Q47" s="115">
        <f t="shared" si="0"/>
        <v>0</v>
      </c>
      <c r="R47" s="117"/>
    </row>
    <row r="48" spans="1:18" ht="18" customHeight="1" x14ac:dyDescent="0.2">
      <c r="A48" s="493">
        <v>39</v>
      </c>
      <c r="B48" s="494"/>
      <c r="C48" s="8"/>
      <c r="D48" s="12"/>
      <c r="E48" s="157"/>
      <c r="F48" s="134"/>
      <c r="G48" s="41"/>
      <c r="H48" s="135"/>
      <c r="I48" s="130"/>
      <c r="J48" s="19"/>
      <c r="K48" s="135"/>
      <c r="L48" s="130"/>
      <c r="M48" s="19"/>
      <c r="N48" s="135"/>
      <c r="O48" s="41"/>
      <c r="P48" s="138"/>
      <c r="Q48" s="115">
        <f t="shared" si="0"/>
        <v>0</v>
      </c>
      <c r="R48" s="117"/>
    </row>
    <row r="49" spans="1:18" ht="18" customHeight="1" x14ac:dyDescent="0.2">
      <c r="A49" s="493">
        <v>40</v>
      </c>
      <c r="B49" s="494"/>
      <c r="C49" s="8"/>
      <c r="D49" s="12"/>
      <c r="E49" s="157"/>
      <c r="F49" s="134"/>
      <c r="G49" s="41"/>
      <c r="H49" s="135"/>
      <c r="I49" s="130"/>
      <c r="J49" s="19"/>
      <c r="K49" s="135"/>
      <c r="L49" s="130"/>
      <c r="M49" s="19"/>
      <c r="N49" s="135"/>
      <c r="O49" s="41"/>
      <c r="P49" s="138"/>
      <c r="Q49" s="115">
        <f t="shared" si="0"/>
        <v>0</v>
      </c>
      <c r="R49" s="117"/>
    </row>
    <row r="50" spans="1:18" ht="18" customHeight="1" x14ac:dyDescent="0.2">
      <c r="A50" s="493">
        <v>41</v>
      </c>
      <c r="B50" s="494"/>
      <c r="C50" s="8"/>
      <c r="D50" s="12"/>
      <c r="E50" s="157"/>
      <c r="F50" s="134"/>
      <c r="G50" s="41"/>
      <c r="H50" s="135"/>
      <c r="I50" s="130"/>
      <c r="J50" s="19"/>
      <c r="K50" s="135"/>
      <c r="L50" s="130"/>
      <c r="M50" s="19"/>
      <c r="N50" s="135"/>
      <c r="O50" s="41"/>
      <c r="P50" s="138"/>
      <c r="Q50" s="115">
        <f t="shared" si="0"/>
        <v>0</v>
      </c>
      <c r="R50" s="117"/>
    </row>
    <row r="51" spans="1:18" ht="18" customHeight="1" x14ac:dyDescent="0.2">
      <c r="A51" s="493">
        <v>42</v>
      </c>
      <c r="B51" s="494"/>
      <c r="C51" s="8"/>
      <c r="D51" s="8"/>
      <c r="E51" s="157"/>
      <c r="F51" s="134"/>
      <c r="G51" s="41"/>
      <c r="H51" s="135"/>
      <c r="I51" s="130"/>
      <c r="J51" s="19"/>
      <c r="K51" s="135"/>
      <c r="L51" s="130"/>
      <c r="M51" s="19"/>
      <c r="N51" s="135"/>
      <c r="O51" s="41"/>
      <c r="P51" s="138"/>
      <c r="Q51" s="115">
        <f t="shared" si="0"/>
        <v>0</v>
      </c>
      <c r="R51" s="117"/>
    </row>
    <row r="52" spans="1:18" ht="18" customHeight="1" x14ac:dyDescent="0.2">
      <c r="A52" s="493">
        <v>43</v>
      </c>
      <c r="B52" s="494"/>
      <c r="C52" s="8"/>
      <c r="D52" s="8"/>
      <c r="E52" s="157"/>
      <c r="F52" s="134"/>
      <c r="G52" s="41"/>
      <c r="H52" s="135"/>
      <c r="I52" s="130"/>
      <c r="J52" s="19"/>
      <c r="K52" s="135"/>
      <c r="L52" s="130"/>
      <c r="M52" s="19"/>
      <c r="N52" s="135"/>
      <c r="O52" s="41"/>
      <c r="P52" s="138"/>
      <c r="Q52" s="115">
        <f t="shared" si="0"/>
        <v>0</v>
      </c>
      <c r="R52" s="117"/>
    </row>
    <row r="53" spans="1:18" ht="18" customHeight="1" x14ac:dyDescent="0.2">
      <c r="A53" s="493">
        <v>44</v>
      </c>
      <c r="B53" s="494"/>
      <c r="C53" s="8"/>
      <c r="D53" s="8"/>
      <c r="E53" s="157"/>
      <c r="F53" s="134"/>
      <c r="G53" s="41"/>
      <c r="H53" s="135"/>
      <c r="I53" s="130"/>
      <c r="J53" s="19"/>
      <c r="K53" s="135"/>
      <c r="L53" s="130"/>
      <c r="M53" s="19"/>
      <c r="N53" s="135"/>
      <c r="O53" s="41"/>
      <c r="P53" s="138"/>
      <c r="Q53" s="115">
        <f t="shared" si="0"/>
        <v>0</v>
      </c>
      <c r="R53" s="117"/>
    </row>
    <row r="54" spans="1:18" ht="18" customHeight="1" x14ac:dyDescent="0.2">
      <c r="A54" s="493">
        <v>45</v>
      </c>
      <c r="B54" s="494"/>
      <c r="C54" s="8"/>
      <c r="D54" s="8"/>
      <c r="E54" s="157"/>
      <c r="F54" s="134"/>
      <c r="G54" s="41"/>
      <c r="H54" s="135"/>
      <c r="I54" s="130"/>
      <c r="J54" s="19"/>
      <c r="K54" s="135"/>
      <c r="L54" s="130"/>
      <c r="M54" s="19"/>
      <c r="N54" s="135"/>
      <c r="O54" s="41"/>
      <c r="P54" s="138"/>
      <c r="Q54" s="115">
        <f t="shared" si="0"/>
        <v>0</v>
      </c>
      <c r="R54" s="117"/>
    </row>
    <row r="55" spans="1:18" ht="18" customHeight="1" x14ac:dyDescent="0.2">
      <c r="A55" s="493">
        <v>46</v>
      </c>
      <c r="B55" s="494"/>
      <c r="C55" s="8"/>
      <c r="D55" s="8"/>
      <c r="E55" s="157"/>
      <c r="F55" s="134"/>
      <c r="G55" s="41"/>
      <c r="H55" s="135"/>
      <c r="I55" s="130"/>
      <c r="J55" s="19"/>
      <c r="K55" s="135"/>
      <c r="L55" s="130"/>
      <c r="M55" s="19"/>
      <c r="N55" s="135"/>
      <c r="O55" s="41"/>
      <c r="P55" s="138"/>
      <c r="Q55" s="115">
        <f t="shared" si="0"/>
        <v>0</v>
      </c>
      <c r="R55" s="117"/>
    </row>
    <row r="56" spans="1:18" ht="18" customHeight="1" x14ac:dyDescent="0.2">
      <c r="A56" s="493">
        <v>47</v>
      </c>
      <c r="B56" s="494"/>
      <c r="C56" s="8"/>
      <c r="D56" s="8"/>
      <c r="E56" s="157"/>
      <c r="F56" s="134"/>
      <c r="G56" s="41"/>
      <c r="H56" s="135"/>
      <c r="I56" s="130"/>
      <c r="J56" s="19"/>
      <c r="K56" s="135"/>
      <c r="L56" s="130"/>
      <c r="M56" s="19"/>
      <c r="N56" s="135"/>
      <c r="O56" s="41"/>
      <c r="P56" s="138"/>
      <c r="Q56" s="115">
        <f t="shared" si="0"/>
        <v>0</v>
      </c>
      <c r="R56" s="117"/>
    </row>
    <row r="57" spans="1:18" ht="18" customHeight="1" x14ac:dyDescent="0.2">
      <c r="A57" s="493">
        <v>48</v>
      </c>
      <c r="B57" s="494"/>
      <c r="C57" s="8"/>
      <c r="D57" s="8"/>
      <c r="E57" s="157"/>
      <c r="F57" s="134"/>
      <c r="G57" s="41"/>
      <c r="H57" s="135"/>
      <c r="I57" s="130"/>
      <c r="J57" s="19"/>
      <c r="K57" s="135"/>
      <c r="L57" s="130"/>
      <c r="M57" s="19"/>
      <c r="N57" s="135"/>
      <c r="O57" s="41"/>
      <c r="P57" s="138"/>
      <c r="Q57" s="115">
        <f t="shared" si="0"/>
        <v>0</v>
      </c>
      <c r="R57" s="117"/>
    </row>
    <row r="58" spans="1:18" ht="18" customHeight="1" x14ac:dyDescent="0.2">
      <c r="A58" s="493">
        <v>49</v>
      </c>
      <c r="B58" s="494"/>
      <c r="C58" s="8"/>
      <c r="D58" s="8"/>
      <c r="E58" s="157"/>
      <c r="F58" s="134"/>
      <c r="G58" s="41"/>
      <c r="H58" s="135"/>
      <c r="I58" s="130"/>
      <c r="J58" s="19"/>
      <c r="K58" s="135"/>
      <c r="L58" s="130"/>
      <c r="M58" s="19"/>
      <c r="N58" s="135"/>
      <c r="O58" s="41"/>
      <c r="P58" s="138"/>
      <c r="Q58" s="115">
        <f t="shared" si="0"/>
        <v>0</v>
      </c>
      <c r="R58" s="117"/>
    </row>
    <row r="59" spans="1:18" ht="18" customHeight="1" x14ac:dyDescent="0.2">
      <c r="A59" s="493">
        <v>50</v>
      </c>
      <c r="B59" s="494"/>
      <c r="C59" s="8"/>
      <c r="D59" s="8"/>
      <c r="E59" s="157"/>
      <c r="F59" s="134"/>
      <c r="G59" s="41"/>
      <c r="H59" s="135"/>
      <c r="I59" s="130"/>
      <c r="J59" s="19"/>
      <c r="K59" s="135"/>
      <c r="L59" s="130"/>
      <c r="M59" s="19"/>
      <c r="N59" s="135"/>
      <c r="O59" s="41"/>
      <c r="P59" s="138"/>
      <c r="Q59" s="115">
        <f t="shared" si="0"/>
        <v>0</v>
      </c>
      <c r="R59" s="117"/>
    </row>
    <row r="60" spans="1:18" ht="18" customHeight="1" x14ac:dyDescent="0.2">
      <c r="A60" s="493">
        <v>51</v>
      </c>
      <c r="B60" s="494"/>
      <c r="C60" s="8"/>
      <c r="D60" s="8"/>
      <c r="E60" s="157"/>
      <c r="F60" s="134"/>
      <c r="G60" s="41"/>
      <c r="H60" s="135"/>
      <c r="I60" s="130"/>
      <c r="J60" s="19"/>
      <c r="K60" s="135"/>
      <c r="L60" s="130"/>
      <c r="M60" s="19"/>
      <c r="N60" s="135"/>
      <c r="O60" s="41"/>
      <c r="P60" s="138"/>
      <c r="Q60" s="115">
        <f t="shared" si="0"/>
        <v>0</v>
      </c>
      <c r="R60" s="117"/>
    </row>
    <row r="61" spans="1:18" ht="18" customHeight="1" x14ac:dyDescent="0.2">
      <c r="A61" s="493">
        <v>52</v>
      </c>
      <c r="B61" s="494"/>
      <c r="C61" s="8"/>
      <c r="D61" s="8"/>
      <c r="E61" s="157"/>
      <c r="F61" s="134"/>
      <c r="G61" s="41"/>
      <c r="H61" s="135"/>
      <c r="I61" s="130"/>
      <c r="J61" s="19"/>
      <c r="K61" s="135"/>
      <c r="L61" s="130"/>
      <c r="M61" s="19"/>
      <c r="N61" s="135"/>
      <c r="O61" s="41"/>
      <c r="P61" s="138"/>
      <c r="Q61" s="115">
        <f t="shared" si="0"/>
        <v>0</v>
      </c>
      <c r="R61" s="117"/>
    </row>
    <row r="62" spans="1:18" ht="18" customHeight="1" x14ac:dyDescent="0.2">
      <c r="A62" s="493">
        <v>53</v>
      </c>
      <c r="B62" s="494"/>
      <c r="C62" s="8"/>
      <c r="D62" s="8"/>
      <c r="E62" s="157"/>
      <c r="F62" s="134"/>
      <c r="G62" s="41"/>
      <c r="H62" s="135"/>
      <c r="I62" s="130"/>
      <c r="J62" s="19"/>
      <c r="K62" s="135"/>
      <c r="L62" s="130"/>
      <c r="M62" s="19"/>
      <c r="N62" s="135"/>
      <c r="O62" s="41"/>
      <c r="P62" s="138"/>
      <c r="Q62" s="115">
        <f t="shared" si="0"/>
        <v>0</v>
      </c>
      <c r="R62" s="117"/>
    </row>
    <row r="63" spans="1:18" ht="18" customHeight="1" x14ac:dyDescent="0.2">
      <c r="A63" s="493">
        <v>54</v>
      </c>
      <c r="B63" s="494"/>
      <c r="C63" s="8"/>
      <c r="D63" s="8"/>
      <c r="E63" s="157"/>
      <c r="F63" s="134"/>
      <c r="G63" s="41"/>
      <c r="H63" s="135"/>
      <c r="I63" s="130"/>
      <c r="J63" s="19"/>
      <c r="K63" s="135"/>
      <c r="L63" s="130"/>
      <c r="M63" s="19"/>
      <c r="N63" s="135"/>
      <c r="O63" s="41"/>
      <c r="P63" s="138"/>
      <c r="Q63" s="115">
        <f t="shared" si="0"/>
        <v>0</v>
      </c>
      <c r="R63" s="117"/>
    </row>
    <row r="64" spans="1:18" ht="18" customHeight="1" x14ac:dyDescent="0.2">
      <c r="A64" s="493">
        <v>55</v>
      </c>
      <c r="B64" s="494"/>
      <c r="C64" s="8"/>
      <c r="D64" s="8"/>
      <c r="E64" s="157"/>
      <c r="F64" s="134"/>
      <c r="G64" s="41"/>
      <c r="H64" s="135"/>
      <c r="I64" s="130"/>
      <c r="J64" s="19"/>
      <c r="K64" s="135"/>
      <c r="L64" s="130"/>
      <c r="M64" s="19"/>
      <c r="N64" s="135"/>
      <c r="O64" s="41"/>
      <c r="P64" s="138"/>
      <c r="Q64" s="115">
        <f t="shared" si="0"/>
        <v>0</v>
      </c>
      <c r="R64" s="117"/>
    </row>
    <row r="65" spans="1:18" ht="18" customHeight="1" x14ac:dyDescent="0.2">
      <c r="A65" s="493">
        <v>56</v>
      </c>
      <c r="B65" s="494"/>
      <c r="C65" s="8"/>
      <c r="D65" s="8"/>
      <c r="E65" s="157"/>
      <c r="F65" s="134"/>
      <c r="G65" s="41"/>
      <c r="H65" s="135"/>
      <c r="I65" s="130"/>
      <c r="J65" s="19"/>
      <c r="K65" s="135"/>
      <c r="L65" s="130"/>
      <c r="M65" s="19"/>
      <c r="N65" s="135"/>
      <c r="O65" s="41"/>
      <c r="P65" s="138"/>
      <c r="Q65" s="115">
        <f t="shared" si="0"/>
        <v>0</v>
      </c>
      <c r="R65" s="117"/>
    </row>
    <row r="66" spans="1:18" ht="18" customHeight="1" x14ac:dyDescent="0.2">
      <c r="A66" s="493">
        <v>57</v>
      </c>
      <c r="B66" s="494"/>
      <c r="C66" s="8"/>
      <c r="D66" s="8"/>
      <c r="E66" s="157"/>
      <c r="F66" s="134"/>
      <c r="G66" s="41"/>
      <c r="H66" s="135"/>
      <c r="I66" s="130"/>
      <c r="J66" s="19"/>
      <c r="K66" s="135"/>
      <c r="L66" s="130"/>
      <c r="M66" s="19"/>
      <c r="N66" s="135"/>
      <c r="O66" s="41"/>
      <c r="P66" s="138"/>
      <c r="Q66" s="115">
        <f t="shared" si="0"/>
        <v>0</v>
      </c>
      <c r="R66" s="117"/>
    </row>
    <row r="67" spans="1:18" ht="18" customHeight="1" x14ac:dyDescent="0.2">
      <c r="A67" s="493">
        <v>58</v>
      </c>
      <c r="B67" s="494"/>
      <c r="C67" s="8"/>
      <c r="D67" s="8"/>
      <c r="E67" s="157"/>
      <c r="F67" s="134"/>
      <c r="G67" s="41"/>
      <c r="H67" s="135"/>
      <c r="I67" s="130"/>
      <c r="J67" s="19"/>
      <c r="K67" s="135"/>
      <c r="L67" s="130"/>
      <c r="M67" s="19"/>
      <c r="N67" s="135"/>
      <c r="O67" s="41"/>
      <c r="P67" s="138"/>
      <c r="Q67" s="115">
        <f t="shared" si="0"/>
        <v>0</v>
      </c>
      <c r="R67" s="117"/>
    </row>
    <row r="68" spans="1:18" ht="18" hidden="1" customHeight="1" x14ac:dyDescent="0.2">
      <c r="A68" s="493">
        <v>59</v>
      </c>
      <c r="B68" s="494"/>
      <c r="C68" s="8"/>
      <c r="D68" s="8"/>
      <c r="E68" s="157"/>
      <c r="F68" s="134"/>
      <c r="G68" s="41"/>
      <c r="H68" s="135"/>
      <c r="I68" s="130"/>
      <c r="J68" s="19"/>
      <c r="K68" s="135"/>
      <c r="L68" s="130"/>
      <c r="M68" s="19"/>
      <c r="N68" s="135"/>
      <c r="O68" s="41"/>
      <c r="P68" s="138"/>
      <c r="Q68" s="115">
        <f t="shared" si="0"/>
        <v>0</v>
      </c>
      <c r="R68" s="117"/>
    </row>
    <row r="69" spans="1:18" ht="18" hidden="1" customHeight="1" x14ac:dyDescent="0.2">
      <c r="A69" s="493">
        <v>60</v>
      </c>
      <c r="B69" s="494"/>
      <c r="C69" s="8"/>
      <c r="D69" s="8"/>
      <c r="E69" s="157"/>
      <c r="F69" s="134"/>
      <c r="G69" s="41"/>
      <c r="H69" s="135"/>
      <c r="I69" s="130"/>
      <c r="J69" s="19"/>
      <c r="K69" s="135"/>
      <c r="L69" s="130"/>
      <c r="M69" s="19"/>
      <c r="N69" s="135"/>
      <c r="O69" s="41"/>
      <c r="P69" s="138"/>
      <c r="Q69" s="115">
        <f t="shared" si="0"/>
        <v>0</v>
      </c>
      <c r="R69" s="117"/>
    </row>
    <row r="70" spans="1:18" ht="18" hidden="1" customHeight="1" x14ac:dyDescent="0.2">
      <c r="A70" s="493">
        <v>61</v>
      </c>
      <c r="B70" s="494"/>
      <c r="C70" s="8"/>
      <c r="D70" s="8"/>
      <c r="E70" s="157"/>
      <c r="F70" s="134"/>
      <c r="G70" s="41"/>
      <c r="H70" s="135"/>
      <c r="I70" s="130"/>
      <c r="J70" s="19"/>
      <c r="K70" s="135"/>
      <c r="L70" s="130"/>
      <c r="M70" s="19"/>
      <c r="N70" s="135"/>
      <c r="O70" s="41"/>
      <c r="P70" s="138"/>
      <c r="Q70" s="115">
        <f t="shared" si="0"/>
        <v>0</v>
      </c>
      <c r="R70" s="117"/>
    </row>
    <row r="71" spans="1:18" ht="18" hidden="1" customHeight="1" x14ac:dyDescent="0.2">
      <c r="A71" s="493">
        <v>62</v>
      </c>
      <c r="B71" s="494"/>
      <c r="C71" s="8"/>
      <c r="D71" s="8"/>
      <c r="E71" s="157"/>
      <c r="F71" s="134"/>
      <c r="G71" s="41"/>
      <c r="H71" s="135"/>
      <c r="I71" s="130"/>
      <c r="J71" s="19"/>
      <c r="K71" s="135"/>
      <c r="L71" s="130"/>
      <c r="M71" s="19"/>
      <c r="N71" s="135"/>
      <c r="O71" s="41"/>
      <c r="P71" s="138"/>
      <c r="Q71" s="115">
        <f t="shared" si="0"/>
        <v>0</v>
      </c>
      <c r="R71" s="117"/>
    </row>
    <row r="72" spans="1:18" ht="18" hidden="1" customHeight="1" x14ac:dyDescent="0.2">
      <c r="A72" s="493">
        <v>63</v>
      </c>
      <c r="B72" s="494"/>
      <c r="C72" s="8"/>
      <c r="D72" s="8"/>
      <c r="E72" s="157"/>
      <c r="F72" s="134"/>
      <c r="G72" s="41"/>
      <c r="H72" s="135"/>
      <c r="I72" s="130"/>
      <c r="J72" s="19"/>
      <c r="K72" s="135"/>
      <c r="L72" s="130"/>
      <c r="M72" s="19"/>
      <c r="N72" s="135"/>
      <c r="O72" s="41"/>
      <c r="P72" s="138"/>
      <c r="Q72" s="115">
        <f t="shared" si="0"/>
        <v>0</v>
      </c>
      <c r="R72" s="117"/>
    </row>
    <row r="73" spans="1:18" ht="18" hidden="1" customHeight="1" x14ac:dyDescent="0.2">
      <c r="A73" s="493">
        <v>64</v>
      </c>
      <c r="B73" s="494"/>
      <c r="C73" s="8"/>
      <c r="D73" s="8"/>
      <c r="E73" s="157"/>
      <c r="F73" s="134"/>
      <c r="G73" s="41"/>
      <c r="H73" s="135"/>
      <c r="I73" s="130"/>
      <c r="J73" s="19"/>
      <c r="K73" s="135"/>
      <c r="L73" s="130"/>
      <c r="M73" s="19"/>
      <c r="N73" s="135"/>
      <c r="O73" s="41"/>
      <c r="P73" s="138"/>
      <c r="Q73" s="115">
        <f t="shared" si="0"/>
        <v>0</v>
      </c>
      <c r="R73" s="117"/>
    </row>
    <row r="74" spans="1:18" ht="18" hidden="1" customHeight="1" x14ac:dyDescent="0.2">
      <c r="A74" s="493">
        <v>65</v>
      </c>
      <c r="B74" s="494"/>
      <c r="C74" s="8"/>
      <c r="D74" s="8"/>
      <c r="E74" s="157"/>
      <c r="F74" s="134"/>
      <c r="G74" s="41"/>
      <c r="H74" s="135"/>
      <c r="I74" s="130"/>
      <c r="J74" s="19"/>
      <c r="K74" s="135"/>
      <c r="L74" s="130"/>
      <c r="M74" s="19"/>
      <c r="N74" s="135"/>
      <c r="O74" s="41"/>
      <c r="P74" s="138"/>
      <c r="Q74" s="115">
        <f t="shared" si="0"/>
        <v>0</v>
      </c>
      <c r="R74" s="117"/>
    </row>
    <row r="75" spans="1:18" ht="18" hidden="1" customHeight="1" x14ac:dyDescent="0.2">
      <c r="A75" s="493">
        <v>66</v>
      </c>
      <c r="B75" s="494"/>
      <c r="C75" s="8"/>
      <c r="D75" s="8"/>
      <c r="E75" s="157"/>
      <c r="F75" s="134"/>
      <c r="G75" s="41"/>
      <c r="H75" s="135"/>
      <c r="I75" s="130"/>
      <c r="J75" s="19"/>
      <c r="K75" s="135"/>
      <c r="L75" s="130"/>
      <c r="M75" s="19"/>
      <c r="N75" s="135"/>
      <c r="O75" s="41"/>
      <c r="P75" s="138"/>
      <c r="Q75" s="115">
        <f t="shared" si="0"/>
        <v>0</v>
      </c>
      <c r="R75" s="117"/>
    </row>
    <row r="76" spans="1:18" ht="18" hidden="1" customHeight="1" x14ac:dyDescent="0.2">
      <c r="A76" s="493">
        <v>67</v>
      </c>
      <c r="B76" s="494"/>
      <c r="C76" s="8"/>
      <c r="D76" s="8"/>
      <c r="E76" s="157"/>
      <c r="F76" s="134"/>
      <c r="G76" s="41"/>
      <c r="H76" s="135"/>
      <c r="I76" s="130"/>
      <c r="J76" s="19"/>
      <c r="K76" s="135"/>
      <c r="L76" s="130"/>
      <c r="M76" s="19"/>
      <c r="N76" s="135"/>
      <c r="O76" s="41"/>
      <c r="P76" s="138"/>
      <c r="Q76" s="115">
        <f t="shared" si="0"/>
        <v>0</v>
      </c>
      <c r="R76" s="117"/>
    </row>
    <row r="77" spans="1:18" ht="18" hidden="1" customHeight="1" x14ac:dyDescent="0.2">
      <c r="A77" s="493">
        <v>68</v>
      </c>
      <c r="B77" s="494"/>
      <c r="C77" s="8"/>
      <c r="D77" s="8"/>
      <c r="E77" s="157"/>
      <c r="F77" s="134"/>
      <c r="G77" s="41"/>
      <c r="H77" s="135"/>
      <c r="I77" s="130"/>
      <c r="J77" s="19"/>
      <c r="K77" s="135"/>
      <c r="L77" s="130"/>
      <c r="M77" s="19"/>
      <c r="N77" s="135"/>
      <c r="O77" s="41"/>
      <c r="P77" s="138"/>
      <c r="Q77" s="115">
        <f t="shared" si="0"/>
        <v>0</v>
      </c>
      <c r="R77" s="117"/>
    </row>
    <row r="78" spans="1:18" ht="18" hidden="1" customHeight="1" x14ac:dyDescent="0.2">
      <c r="A78" s="493">
        <v>69</v>
      </c>
      <c r="B78" s="494"/>
      <c r="C78" s="8"/>
      <c r="D78" s="8"/>
      <c r="E78" s="157"/>
      <c r="F78" s="134"/>
      <c r="G78" s="41"/>
      <c r="H78" s="135"/>
      <c r="I78" s="130"/>
      <c r="J78" s="19"/>
      <c r="K78" s="135"/>
      <c r="L78" s="130"/>
      <c r="M78" s="19"/>
      <c r="N78" s="135"/>
      <c r="O78" s="41"/>
      <c r="P78" s="138"/>
      <c r="Q78" s="115">
        <f t="shared" si="0"/>
        <v>0</v>
      </c>
      <c r="R78" s="117"/>
    </row>
    <row r="79" spans="1:18" ht="18" hidden="1" customHeight="1" x14ac:dyDescent="0.2">
      <c r="A79" s="493">
        <v>70</v>
      </c>
      <c r="B79" s="494"/>
      <c r="C79" s="8"/>
      <c r="D79" s="8"/>
      <c r="E79" s="157"/>
      <c r="F79" s="134"/>
      <c r="G79" s="41"/>
      <c r="H79" s="135"/>
      <c r="I79" s="130"/>
      <c r="J79" s="19"/>
      <c r="K79" s="135"/>
      <c r="L79" s="130"/>
      <c r="M79" s="19"/>
      <c r="N79" s="135"/>
      <c r="O79" s="41"/>
      <c r="P79" s="138"/>
      <c r="Q79" s="115">
        <f t="shared" si="0"/>
        <v>0</v>
      </c>
      <c r="R79" s="117"/>
    </row>
    <row r="80" spans="1:18" ht="18" hidden="1" customHeight="1" x14ac:dyDescent="0.2">
      <c r="A80" s="493">
        <v>71</v>
      </c>
      <c r="B80" s="494"/>
      <c r="C80" s="8"/>
      <c r="D80" s="8"/>
      <c r="E80" s="157"/>
      <c r="F80" s="134"/>
      <c r="G80" s="41"/>
      <c r="H80" s="135"/>
      <c r="I80" s="130"/>
      <c r="J80" s="19"/>
      <c r="K80" s="135"/>
      <c r="L80" s="130"/>
      <c r="M80" s="19"/>
      <c r="N80" s="135"/>
      <c r="O80" s="41"/>
      <c r="P80" s="138"/>
      <c r="Q80" s="115">
        <f t="shared" si="0"/>
        <v>0</v>
      </c>
      <c r="R80" s="117"/>
    </row>
    <row r="81" spans="1:18" ht="18" hidden="1" customHeight="1" x14ac:dyDescent="0.2">
      <c r="A81" s="493">
        <v>72</v>
      </c>
      <c r="B81" s="494"/>
      <c r="C81" s="8"/>
      <c r="D81" s="8"/>
      <c r="E81" s="157"/>
      <c r="F81" s="134"/>
      <c r="G81" s="41"/>
      <c r="H81" s="135"/>
      <c r="I81" s="130"/>
      <c r="J81" s="19"/>
      <c r="K81" s="135"/>
      <c r="L81" s="130"/>
      <c r="M81" s="19"/>
      <c r="N81" s="135"/>
      <c r="O81" s="41"/>
      <c r="P81" s="138"/>
      <c r="Q81" s="115">
        <f t="shared" si="0"/>
        <v>0</v>
      </c>
      <c r="R81" s="117"/>
    </row>
    <row r="82" spans="1:18" ht="18" hidden="1" customHeight="1" x14ac:dyDescent="0.2">
      <c r="A82" s="493">
        <v>73</v>
      </c>
      <c r="B82" s="494"/>
      <c r="C82" s="8"/>
      <c r="D82" s="8"/>
      <c r="E82" s="157"/>
      <c r="F82" s="134"/>
      <c r="G82" s="41"/>
      <c r="H82" s="135"/>
      <c r="I82" s="130"/>
      <c r="J82" s="19"/>
      <c r="K82" s="135"/>
      <c r="L82" s="130"/>
      <c r="M82" s="19"/>
      <c r="N82" s="135"/>
      <c r="O82" s="41"/>
      <c r="P82" s="138"/>
      <c r="Q82" s="115">
        <f t="shared" si="0"/>
        <v>0</v>
      </c>
      <c r="R82" s="117"/>
    </row>
    <row r="83" spans="1:18" ht="18" hidden="1" customHeight="1" x14ac:dyDescent="0.2">
      <c r="A83" s="493">
        <v>74</v>
      </c>
      <c r="B83" s="494"/>
      <c r="C83" s="8"/>
      <c r="D83" s="8"/>
      <c r="E83" s="157"/>
      <c r="F83" s="134"/>
      <c r="G83" s="41"/>
      <c r="H83" s="135"/>
      <c r="I83" s="130"/>
      <c r="J83" s="19"/>
      <c r="K83" s="135"/>
      <c r="L83" s="130"/>
      <c r="M83" s="19"/>
      <c r="N83" s="135"/>
      <c r="O83" s="41"/>
      <c r="P83" s="138"/>
      <c r="Q83" s="115">
        <f t="shared" si="0"/>
        <v>0</v>
      </c>
      <c r="R83" s="117"/>
    </row>
    <row r="84" spans="1:18" ht="18" hidden="1" customHeight="1" x14ac:dyDescent="0.2">
      <c r="A84" s="493">
        <v>75</v>
      </c>
      <c r="B84" s="494"/>
      <c r="C84" s="8"/>
      <c r="D84" s="8"/>
      <c r="E84" s="157"/>
      <c r="F84" s="134"/>
      <c r="G84" s="41"/>
      <c r="H84" s="135"/>
      <c r="I84" s="130"/>
      <c r="J84" s="19"/>
      <c r="K84" s="135"/>
      <c r="L84" s="130"/>
      <c r="M84" s="19"/>
      <c r="N84" s="135"/>
      <c r="O84" s="41"/>
      <c r="P84" s="138"/>
      <c r="Q84" s="115">
        <f t="shared" si="0"/>
        <v>0</v>
      </c>
      <c r="R84" s="117"/>
    </row>
    <row r="85" spans="1:18" ht="18" hidden="1" customHeight="1" x14ac:dyDescent="0.2">
      <c r="A85" s="493">
        <v>76</v>
      </c>
      <c r="B85" s="494"/>
      <c r="C85" s="8"/>
      <c r="D85" s="8"/>
      <c r="E85" s="157"/>
      <c r="F85" s="134"/>
      <c r="G85" s="41"/>
      <c r="H85" s="135"/>
      <c r="I85" s="130"/>
      <c r="J85" s="19"/>
      <c r="K85" s="135"/>
      <c r="L85" s="130"/>
      <c r="M85" s="19"/>
      <c r="N85" s="135"/>
      <c r="O85" s="41"/>
      <c r="P85" s="138"/>
      <c r="Q85" s="115">
        <f t="shared" si="0"/>
        <v>0</v>
      </c>
      <c r="R85" s="117"/>
    </row>
    <row r="86" spans="1:18" ht="18" hidden="1" customHeight="1" x14ac:dyDescent="0.2">
      <c r="A86" s="493">
        <v>77</v>
      </c>
      <c r="B86" s="494"/>
      <c r="C86" s="8"/>
      <c r="D86" s="8"/>
      <c r="E86" s="157"/>
      <c r="F86" s="134"/>
      <c r="G86" s="41"/>
      <c r="H86" s="135"/>
      <c r="I86" s="130"/>
      <c r="J86" s="19"/>
      <c r="K86" s="135"/>
      <c r="L86" s="130"/>
      <c r="M86" s="19"/>
      <c r="N86" s="135"/>
      <c r="O86" s="41"/>
      <c r="P86" s="138"/>
      <c r="Q86" s="115">
        <f t="shared" si="0"/>
        <v>0</v>
      </c>
      <c r="R86" s="117"/>
    </row>
    <row r="87" spans="1:18" ht="18" hidden="1" customHeight="1" x14ac:dyDescent="0.2">
      <c r="A87" s="493">
        <v>78</v>
      </c>
      <c r="B87" s="494"/>
      <c r="C87" s="8"/>
      <c r="D87" s="8"/>
      <c r="E87" s="157"/>
      <c r="F87" s="134"/>
      <c r="G87" s="41"/>
      <c r="H87" s="135"/>
      <c r="I87" s="130"/>
      <c r="J87" s="19"/>
      <c r="K87" s="135"/>
      <c r="L87" s="130"/>
      <c r="M87" s="19"/>
      <c r="N87" s="135"/>
      <c r="O87" s="41"/>
      <c r="P87" s="138"/>
      <c r="Q87" s="115">
        <f t="shared" si="0"/>
        <v>0</v>
      </c>
      <c r="R87" s="117"/>
    </row>
    <row r="88" spans="1:18" ht="18" hidden="1" customHeight="1" x14ac:dyDescent="0.2">
      <c r="A88" s="493">
        <v>79</v>
      </c>
      <c r="B88" s="494"/>
      <c r="C88" s="8"/>
      <c r="D88" s="8"/>
      <c r="E88" s="157"/>
      <c r="F88" s="134"/>
      <c r="G88" s="41"/>
      <c r="H88" s="135"/>
      <c r="I88" s="130"/>
      <c r="J88" s="19"/>
      <c r="K88" s="135"/>
      <c r="L88" s="130"/>
      <c r="M88" s="19"/>
      <c r="N88" s="135"/>
      <c r="O88" s="41"/>
      <c r="P88" s="138"/>
      <c r="Q88" s="115">
        <f t="shared" si="0"/>
        <v>0</v>
      </c>
      <c r="R88" s="117"/>
    </row>
    <row r="89" spans="1:18" ht="18" hidden="1" customHeight="1" x14ac:dyDescent="0.2">
      <c r="A89" s="493">
        <v>80</v>
      </c>
      <c r="B89" s="494"/>
      <c r="C89" s="8"/>
      <c r="D89" s="8"/>
      <c r="E89" s="157"/>
      <c r="F89" s="134"/>
      <c r="G89" s="41"/>
      <c r="H89" s="135"/>
      <c r="I89" s="130"/>
      <c r="J89" s="19"/>
      <c r="K89" s="135"/>
      <c r="L89" s="130"/>
      <c r="M89" s="19"/>
      <c r="N89" s="135"/>
      <c r="O89" s="41"/>
      <c r="P89" s="138"/>
      <c r="Q89" s="115">
        <f t="shared" si="0"/>
        <v>0</v>
      </c>
      <c r="R89" s="117"/>
    </row>
    <row r="90" spans="1:18" ht="18" hidden="1" customHeight="1" x14ac:dyDescent="0.2">
      <c r="A90" s="493">
        <v>81</v>
      </c>
      <c r="B90" s="494"/>
      <c r="C90" s="8"/>
      <c r="D90" s="8"/>
      <c r="E90" s="157"/>
      <c r="F90" s="134"/>
      <c r="G90" s="41"/>
      <c r="H90" s="135"/>
      <c r="I90" s="130"/>
      <c r="J90" s="19"/>
      <c r="K90" s="135"/>
      <c r="L90" s="130"/>
      <c r="M90" s="19"/>
      <c r="N90" s="135"/>
      <c r="O90" s="41"/>
      <c r="P90" s="138"/>
      <c r="Q90" s="115">
        <f t="shared" si="0"/>
        <v>0</v>
      </c>
      <c r="R90" s="117"/>
    </row>
    <row r="91" spans="1:18" ht="18" hidden="1" customHeight="1" x14ac:dyDescent="0.2">
      <c r="A91" s="493">
        <v>82</v>
      </c>
      <c r="B91" s="494"/>
      <c r="C91" s="8"/>
      <c r="D91" s="8"/>
      <c r="E91" s="157"/>
      <c r="F91" s="134"/>
      <c r="G91" s="41"/>
      <c r="H91" s="135"/>
      <c r="I91" s="130"/>
      <c r="J91" s="19"/>
      <c r="K91" s="135"/>
      <c r="L91" s="130"/>
      <c r="M91" s="19"/>
      <c r="N91" s="135"/>
      <c r="O91" s="41"/>
      <c r="P91" s="138"/>
      <c r="Q91" s="115">
        <f t="shared" si="0"/>
        <v>0</v>
      </c>
      <c r="R91" s="117"/>
    </row>
    <row r="92" spans="1:18" ht="18" hidden="1" customHeight="1" x14ac:dyDescent="0.2">
      <c r="A92" s="493">
        <v>83</v>
      </c>
      <c r="B92" s="494"/>
      <c r="C92" s="8"/>
      <c r="D92" s="8"/>
      <c r="E92" s="157"/>
      <c r="F92" s="134"/>
      <c r="G92" s="41"/>
      <c r="H92" s="135"/>
      <c r="I92" s="130"/>
      <c r="J92" s="19"/>
      <c r="K92" s="135"/>
      <c r="L92" s="130"/>
      <c r="M92" s="19"/>
      <c r="N92" s="135"/>
      <c r="O92" s="41"/>
      <c r="P92" s="138"/>
      <c r="Q92" s="115">
        <f t="shared" si="0"/>
        <v>0</v>
      </c>
      <c r="R92" s="117"/>
    </row>
    <row r="93" spans="1:18" ht="18" hidden="1" customHeight="1" x14ac:dyDescent="0.2">
      <c r="A93" s="493">
        <v>84</v>
      </c>
      <c r="B93" s="494"/>
      <c r="C93" s="8"/>
      <c r="D93" s="8"/>
      <c r="E93" s="157"/>
      <c r="F93" s="134"/>
      <c r="G93" s="41"/>
      <c r="H93" s="135"/>
      <c r="I93" s="130"/>
      <c r="J93" s="19"/>
      <c r="K93" s="135"/>
      <c r="L93" s="130"/>
      <c r="M93" s="19"/>
      <c r="N93" s="135"/>
      <c r="O93" s="41"/>
      <c r="P93" s="138"/>
      <c r="Q93" s="115">
        <f t="shared" si="0"/>
        <v>0</v>
      </c>
      <c r="R93" s="117"/>
    </row>
    <row r="94" spans="1:18" ht="18" hidden="1" customHeight="1" x14ac:dyDescent="0.2">
      <c r="A94" s="493">
        <v>85</v>
      </c>
      <c r="B94" s="494"/>
      <c r="C94" s="8"/>
      <c r="D94" s="8"/>
      <c r="E94" s="157"/>
      <c r="F94" s="134"/>
      <c r="G94" s="41"/>
      <c r="H94" s="135"/>
      <c r="I94" s="130"/>
      <c r="J94" s="19"/>
      <c r="K94" s="135"/>
      <c r="L94" s="130"/>
      <c r="M94" s="19"/>
      <c r="N94" s="135"/>
      <c r="O94" s="41"/>
      <c r="P94" s="138"/>
      <c r="Q94" s="115">
        <f t="shared" si="0"/>
        <v>0</v>
      </c>
      <c r="R94" s="117"/>
    </row>
    <row r="95" spans="1:18" ht="18" hidden="1" customHeight="1" x14ac:dyDescent="0.2">
      <c r="A95" s="493">
        <v>86</v>
      </c>
      <c r="B95" s="494"/>
      <c r="C95" s="8"/>
      <c r="D95" s="8"/>
      <c r="E95" s="157"/>
      <c r="F95" s="134"/>
      <c r="G95" s="41"/>
      <c r="H95" s="135"/>
      <c r="I95" s="130"/>
      <c r="J95" s="19"/>
      <c r="K95" s="135"/>
      <c r="L95" s="130"/>
      <c r="M95" s="19"/>
      <c r="N95" s="135"/>
      <c r="O95" s="41"/>
      <c r="P95" s="138"/>
      <c r="Q95" s="115">
        <f t="shared" si="0"/>
        <v>0</v>
      </c>
      <c r="R95" s="117"/>
    </row>
    <row r="96" spans="1:18" ht="18" hidden="1" customHeight="1" x14ac:dyDescent="0.2">
      <c r="A96" s="493">
        <v>87</v>
      </c>
      <c r="B96" s="494"/>
      <c r="C96" s="8"/>
      <c r="D96" s="8"/>
      <c r="E96" s="157"/>
      <c r="F96" s="134"/>
      <c r="G96" s="41"/>
      <c r="H96" s="135"/>
      <c r="I96" s="130"/>
      <c r="J96" s="19"/>
      <c r="K96" s="135"/>
      <c r="L96" s="130"/>
      <c r="M96" s="19"/>
      <c r="N96" s="135"/>
      <c r="O96" s="41"/>
      <c r="P96" s="138"/>
      <c r="Q96" s="115">
        <f t="shared" si="0"/>
        <v>0</v>
      </c>
      <c r="R96" s="117"/>
    </row>
    <row r="97" spans="1:18" ht="18" hidden="1" customHeight="1" x14ac:dyDescent="0.2">
      <c r="A97" s="493">
        <v>88</v>
      </c>
      <c r="B97" s="494"/>
      <c r="C97" s="8"/>
      <c r="D97" s="8"/>
      <c r="E97" s="157"/>
      <c r="F97" s="134"/>
      <c r="G97" s="41"/>
      <c r="H97" s="135"/>
      <c r="I97" s="130"/>
      <c r="J97" s="19"/>
      <c r="K97" s="135"/>
      <c r="L97" s="130"/>
      <c r="M97" s="19"/>
      <c r="N97" s="135"/>
      <c r="O97" s="41"/>
      <c r="P97" s="138"/>
      <c r="Q97" s="115">
        <f t="shared" si="0"/>
        <v>0</v>
      </c>
      <c r="R97" s="117"/>
    </row>
    <row r="98" spans="1:18" ht="18" hidden="1" customHeight="1" x14ac:dyDescent="0.2">
      <c r="A98" s="493">
        <v>89</v>
      </c>
      <c r="B98" s="494"/>
      <c r="C98" s="8"/>
      <c r="D98" s="8"/>
      <c r="E98" s="157"/>
      <c r="F98" s="134"/>
      <c r="G98" s="41"/>
      <c r="H98" s="135"/>
      <c r="I98" s="130"/>
      <c r="J98" s="19"/>
      <c r="K98" s="135"/>
      <c r="L98" s="130"/>
      <c r="M98" s="19"/>
      <c r="N98" s="135"/>
      <c r="O98" s="41"/>
      <c r="P98" s="138"/>
      <c r="Q98" s="115">
        <f t="shared" si="0"/>
        <v>0</v>
      </c>
      <c r="R98" s="117"/>
    </row>
    <row r="99" spans="1:18" ht="18" hidden="1" customHeight="1" x14ac:dyDescent="0.2">
      <c r="A99" s="493">
        <v>90</v>
      </c>
      <c r="B99" s="494"/>
      <c r="C99" s="8"/>
      <c r="D99" s="8"/>
      <c r="E99" s="157"/>
      <c r="F99" s="134"/>
      <c r="G99" s="41"/>
      <c r="H99" s="135"/>
      <c r="I99" s="130"/>
      <c r="J99" s="19"/>
      <c r="K99" s="135"/>
      <c r="L99" s="130"/>
      <c r="M99" s="19"/>
      <c r="N99" s="135"/>
      <c r="O99" s="41"/>
      <c r="P99" s="138"/>
      <c r="Q99" s="115">
        <f t="shared" si="0"/>
        <v>0</v>
      </c>
      <c r="R99" s="117"/>
    </row>
    <row r="100" spans="1:18" ht="18" hidden="1" customHeight="1" x14ac:dyDescent="0.2">
      <c r="A100" s="493">
        <v>91</v>
      </c>
      <c r="B100" s="494"/>
      <c r="C100" s="8"/>
      <c r="D100" s="8"/>
      <c r="E100" s="157"/>
      <c r="F100" s="134"/>
      <c r="G100" s="41"/>
      <c r="H100" s="135"/>
      <c r="I100" s="130"/>
      <c r="J100" s="19"/>
      <c r="K100" s="135"/>
      <c r="L100" s="130"/>
      <c r="M100" s="19"/>
      <c r="N100" s="135"/>
      <c r="O100" s="41"/>
      <c r="P100" s="138"/>
      <c r="Q100" s="115">
        <f t="shared" si="0"/>
        <v>0</v>
      </c>
      <c r="R100" s="117"/>
    </row>
    <row r="101" spans="1:18" ht="18" hidden="1" customHeight="1" x14ac:dyDescent="0.2">
      <c r="A101" s="493">
        <v>92</v>
      </c>
      <c r="B101" s="494"/>
      <c r="C101" s="8"/>
      <c r="D101" s="8"/>
      <c r="E101" s="157"/>
      <c r="F101" s="134"/>
      <c r="G101" s="41"/>
      <c r="H101" s="135"/>
      <c r="I101" s="130"/>
      <c r="J101" s="19"/>
      <c r="K101" s="135"/>
      <c r="L101" s="130"/>
      <c r="M101" s="19"/>
      <c r="N101" s="135"/>
      <c r="O101" s="41"/>
      <c r="P101" s="138"/>
      <c r="Q101" s="115">
        <f t="shared" si="0"/>
        <v>0</v>
      </c>
      <c r="R101" s="117"/>
    </row>
    <row r="102" spans="1:18" ht="18" hidden="1" customHeight="1" x14ac:dyDescent="0.2">
      <c r="A102" s="493">
        <v>93</v>
      </c>
      <c r="B102" s="494"/>
      <c r="C102" s="8"/>
      <c r="D102" s="8"/>
      <c r="E102" s="157"/>
      <c r="F102" s="134"/>
      <c r="G102" s="41"/>
      <c r="H102" s="135"/>
      <c r="I102" s="130"/>
      <c r="J102" s="19"/>
      <c r="K102" s="135"/>
      <c r="L102" s="130"/>
      <c r="M102" s="19"/>
      <c r="N102" s="135"/>
      <c r="O102" s="41"/>
      <c r="P102" s="138"/>
      <c r="Q102" s="115">
        <f t="shared" si="0"/>
        <v>0</v>
      </c>
      <c r="R102" s="117"/>
    </row>
    <row r="103" spans="1:18" ht="18" hidden="1" customHeight="1" x14ac:dyDescent="0.2">
      <c r="A103" s="493">
        <v>94</v>
      </c>
      <c r="B103" s="494"/>
      <c r="C103" s="8"/>
      <c r="D103" s="8"/>
      <c r="E103" s="157"/>
      <c r="F103" s="134"/>
      <c r="G103" s="41"/>
      <c r="H103" s="135"/>
      <c r="I103" s="130"/>
      <c r="J103" s="19"/>
      <c r="K103" s="135"/>
      <c r="L103" s="130"/>
      <c r="M103" s="19"/>
      <c r="N103" s="135"/>
      <c r="O103" s="41"/>
      <c r="P103" s="138"/>
      <c r="Q103" s="115">
        <f t="shared" si="0"/>
        <v>0</v>
      </c>
      <c r="R103" s="117"/>
    </row>
    <row r="104" spans="1:18" ht="18" hidden="1" customHeight="1" x14ac:dyDescent="0.2">
      <c r="A104" s="493">
        <v>95</v>
      </c>
      <c r="B104" s="494"/>
      <c r="C104" s="8"/>
      <c r="D104" s="8"/>
      <c r="E104" s="157"/>
      <c r="F104" s="134"/>
      <c r="G104" s="41"/>
      <c r="H104" s="135"/>
      <c r="I104" s="130"/>
      <c r="J104" s="19"/>
      <c r="K104" s="135"/>
      <c r="L104" s="130"/>
      <c r="M104" s="19"/>
      <c r="N104" s="135"/>
      <c r="O104" s="41"/>
      <c r="P104" s="138"/>
      <c r="Q104" s="115">
        <f t="shared" si="0"/>
        <v>0</v>
      </c>
      <c r="R104" s="117"/>
    </row>
    <row r="105" spans="1:18" ht="18" hidden="1" customHeight="1" x14ac:dyDescent="0.2">
      <c r="A105" s="493">
        <v>96</v>
      </c>
      <c r="B105" s="494"/>
      <c r="C105" s="8"/>
      <c r="D105" s="8"/>
      <c r="E105" s="157"/>
      <c r="F105" s="134"/>
      <c r="G105" s="41"/>
      <c r="H105" s="135"/>
      <c r="I105" s="130"/>
      <c r="J105" s="19"/>
      <c r="K105" s="135"/>
      <c r="L105" s="130"/>
      <c r="M105" s="19"/>
      <c r="N105" s="135"/>
      <c r="O105" s="41"/>
      <c r="P105" s="138"/>
      <c r="Q105" s="115">
        <f t="shared" si="0"/>
        <v>0</v>
      </c>
      <c r="R105" s="117"/>
    </row>
    <row r="106" spans="1:18" ht="18" hidden="1" customHeight="1" x14ac:dyDescent="0.2">
      <c r="A106" s="493">
        <v>97</v>
      </c>
      <c r="B106" s="494"/>
      <c r="C106" s="8"/>
      <c r="D106" s="8"/>
      <c r="E106" s="157"/>
      <c r="F106" s="134"/>
      <c r="G106" s="41"/>
      <c r="H106" s="135"/>
      <c r="I106" s="130"/>
      <c r="J106" s="19"/>
      <c r="K106" s="135"/>
      <c r="L106" s="130"/>
      <c r="M106" s="19"/>
      <c r="N106" s="135"/>
      <c r="O106" s="41"/>
      <c r="P106" s="138"/>
      <c r="Q106" s="115">
        <f t="shared" si="0"/>
        <v>0</v>
      </c>
      <c r="R106" s="117"/>
    </row>
    <row r="107" spans="1:18" ht="18" hidden="1" customHeight="1" x14ac:dyDescent="0.2">
      <c r="A107" s="493">
        <v>98</v>
      </c>
      <c r="B107" s="494"/>
      <c r="C107" s="8"/>
      <c r="D107" s="8"/>
      <c r="E107" s="157"/>
      <c r="F107" s="134"/>
      <c r="G107" s="41"/>
      <c r="H107" s="135"/>
      <c r="I107" s="130"/>
      <c r="J107" s="19"/>
      <c r="K107" s="135"/>
      <c r="L107" s="130"/>
      <c r="M107" s="19"/>
      <c r="N107" s="135"/>
      <c r="O107" s="41"/>
      <c r="P107" s="138"/>
      <c r="Q107" s="115">
        <f t="shared" ref="Q107:Q159" si="1">IF(G107="",0,INT(SUM(PRODUCT(G107,I107,L107),O107)))</f>
        <v>0</v>
      </c>
      <c r="R107" s="117"/>
    </row>
    <row r="108" spans="1:18" ht="18" hidden="1" customHeight="1" x14ac:dyDescent="0.2">
      <c r="A108" s="493">
        <v>99</v>
      </c>
      <c r="B108" s="494"/>
      <c r="C108" s="8"/>
      <c r="D108" s="8"/>
      <c r="E108" s="157"/>
      <c r="F108" s="134"/>
      <c r="G108" s="41"/>
      <c r="H108" s="135"/>
      <c r="I108" s="130"/>
      <c r="J108" s="19"/>
      <c r="K108" s="135"/>
      <c r="L108" s="130"/>
      <c r="M108" s="19"/>
      <c r="N108" s="135"/>
      <c r="O108" s="41"/>
      <c r="P108" s="138"/>
      <c r="Q108" s="115">
        <f t="shared" si="1"/>
        <v>0</v>
      </c>
      <c r="R108" s="117"/>
    </row>
    <row r="109" spans="1:18" ht="18" hidden="1" customHeight="1" x14ac:dyDescent="0.2">
      <c r="A109" s="493">
        <v>100</v>
      </c>
      <c r="B109" s="494"/>
      <c r="C109" s="8"/>
      <c r="D109" s="8"/>
      <c r="E109" s="157"/>
      <c r="F109" s="134"/>
      <c r="G109" s="41"/>
      <c r="H109" s="135"/>
      <c r="I109" s="130"/>
      <c r="J109" s="19"/>
      <c r="K109" s="135"/>
      <c r="L109" s="130"/>
      <c r="M109" s="19"/>
      <c r="N109" s="135"/>
      <c r="O109" s="41"/>
      <c r="P109" s="138"/>
      <c r="Q109" s="115">
        <f t="shared" si="1"/>
        <v>0</v>
      </c>
      <c r="R109" s="117"/>
    </row>
    <row r="110" spans="1:18" ht="18" hidden="1" customHeight="1" x14ac:dyDescent="0.2">
      <c r="A110" s="493">
        <v>101</v>
      </c>
      <c r="B110" s="494"/>
      <c r="C110" s="8"/>
      <c r="D110" s="8"/>
      <c r="E110" s="157"/>
      <c r="F110" s="134"/>
      <c r="G110" s="41"/>
      <c r="H110" s="135"/>
      <c r="I110" s="130"/>
      <c r="J110" s="19"/>
      <c r="K110" s="135"/>
      <c r="L110" s="130"/>
      <c r="M110" s="19"/>
      <c r="N110" s="135"/>
      <c r="O110" s="41"/>
      <c r="P110" s="138"/>
      <c r="Q110" s="115">
        <f t="shared" si="1"/>
        <v>0</v>
      </c>
      <c r="R110" s="117"/>
    </row>
    <row r="111" spans="1:18" ht="18" hidden="1" customHeight="1" x14ac:dyDescent="0.2">
      <c r="A111" s="493">
        <v>102</v>
      </c>
      <c r="B111" s="494"/>
      <c r="C111" s="8"/>
      <c r="D111" s="8"/>
      <c r="E111" s="157"/>
      <c r="F111" s="134"/>
      <c r="G111" s="41"/>
      <c r="H111" s="135"/>
      <c r="I111" s="130"/>
      <c r="J111" s="19"/>
      <c r="K111" s="135"/>
      <c r="L111" s="130"/>
      <c r="M111" s="19"/>
      <c r="N111" s="135"/>
      <c r="O111" s="41"/>
      <c r="P111" s="138"/>
      <c r="Q111" s="115">
        <f t="shared" si="1"/>
        <v>0</v>
      </c>
      <c r="R111" s="117"/>
    </row>
    <row r="112" spans="1:18" ht="18" hidden="1" customHeight="1" x14ac:dyDescent="0.2">
      <c r="A112" s="493">
        <v>103</v>
      </c>
      <c r="B112" s="494"/>
      <c r="C112" s="8"/>
      <c r="D112" s="8"/>
      <c r="E112" s="157"/>
      <c r="F112" s="134"/>
      <c r="G112" s="41"/>
      <c r="H112" s="135"/>
      <c r="I112" s="130"/>
      <c r="J112" s="19"/>
      <c r="K112" s="135"/>
      <c r="L112" s="130"/>
      <c r="M112" s="19"/>
      <c r="N112" s="135"/>
      <c r="O112" s="41"/>
      <c r="P112" s="138"/>
      <c r="Q112" s="115">
        <f t="shared" si="1"/>
        <v>0</v>
      </c>
      <c r="R112" s="117"/>
    </row>
    <row r="113" spans="1:18" ht="18" hidden="1" customHeight="1" x14ac:dyDescent="0.2">
      <c r="A113" s="493">
        <v>104</v>
      </c>
      <c r="B113" s="494"/>
      <c r="C113" s="8"/>
      <c r="D113" s="8"/>
      <c r="E113" s="157"/>
      <c r="F113" s="134"/>
      <c r="G113" s="41"/>
      <c r="H113" s="135"/>
      <c r="I113" s="130"/>
      <c r="J113" s="19"/>
      <c r="K113" s="135"/>
      <c r="L113" s="130"/>
      <c r="M113" s="19"/>
      <c r="N113" s="135"/>
      <c r="O113" s="41"/>
      <c r="P113" s="138"/>
      <c r="Q113" s="115">
        <f t="shared" si="1"/>
        <v>0</v>
      </c>
      <c r="R113" s="117"/>
    </row>
    <row r="114" spans="1:18" ht="18" hidden="1" customHeight="1" x14ac:dyDescent="0.2">
      <c r="A114" s="493">
        <v>105</v>
      </c>
      <c r="B114" s="494"/>
      <c r="C114" s="8"/>
      <c r="D114" s="8"/>
      <c r="E114" s="157"/>
      <c r="F114" s="134"/>
      <c r="G114" s="41"/>
      <c r="H114" s="135"/>
      <c r="I114" s="130"/>
      <c r="J114" s="19"/>
      <c r="K114" s="135"/>
      <c r="L114" s="130"/>
      <c r="M114" s="19"/>
      <c r="N114" s="135"/>
      <c r="O114" s="41"/>
      <c r="P114" s="138"/>
      <c r="Q114" s="115">
        <f t="shared" si="1"/>
        <v>0</v>
      </c>
      <c r="R114" s="117"/>
    </row>
    <row r="115" spans="1:18" ht="18" hidden="1" customHeight="1" x14ac:dyDescent="0.2">
      <c r="A115" s="493">
        <v>106</v>
      </c>
      <c r="B115" s="494"/>
      <c r="C115" s="8"/>
      <c r="D115" s="8"/>
      <c r="E115" s="157"/>
      <c r="F115" s="134"/>
      <c r="G115" s="41"/>
      <c r="H115" s="135"/>
      <c r="I115" s="130"/>
      <c r="J115" s="19"/>
      <c r="K115" s="135"/>
      <c r="L115" s="130"/>
      <c r="M115" s="19"/>
      <c r="N115" s="135"/>
      <c r="O115" s="41"/>
      <c r="P115" s="138"/>
      <c r="Q115" s="115">
        <f t="shared" si="1"/>
        <v>0</v>
      </c>
      <c r="R115" s="117"/>
    </row>
    <row r="116" spans="1:18" ht="18" hidden="1" customHeight="1" x14ac:dyDescent="0.2">
      <c r="A116" s="493">
        <v>107</v>
      </c>
      <c r="B116" s="494"/>
      <c r="C116" s="8"/>
      <c r="D116" s="8"/>
      <c r="E116" s="157"/>
      <c r="F116" s="134"/>
      <c r="G116" s="41"/>
      <c r="H116" s="135"/>
      <c r="I116" s="130"/>
      <c r="J116" s="19"/>
      <c r="K116" s="135"/>
      <c r="L116" s="130"/>
      <c r="M116" s="19"/>
      <c r="N116" s="135"/>
      <c r="O116" s="41"/>
      <c r="P116" s="138"/>
      <c r="Q116" s="115">
        <f t="shared" si="1"/>
        <v>0</v>
      </c>
      <c r="R116" s="117"/>
    </row>
    <row r="117" spans="1:18" ht="18" hidden="1" customHeight="1" x14ac:dyDescent="0.2">
      <c r="A117" s="493">
        <v>108</v>
      </c>
      <c r="B117" s="494"/>
      <c r="C117" s="8"/>
      <c r="D117" s="8"/>
      <c r="E117" s="157"/>
      <c r="F117" s="134"/>
      <c r="G117" s="41"/>
      <c r="H117" s="135"/>
      <c r="I117" s="130"/>
      <c r="J117" s="19"/>
      <c r="K117" s="135"/>
      <c r="L117" s="130"/>
      <c r="M117" s="19"/>
      <c r="N117" s="135"/>
      <c r="O117" s="41"/>
      <c r="P117" s="138"/>
      <c r="Q117" s="115">
        <f t="shared" si="1"/>
        <v>0</v>
      </c>
      <c r="R117" s="117"/>
    </row>
    <row r="118" spans="1:18" ht="18" hidden="1" customHeight="1" x14ac:dyDescent="0.2">
      <c r="A118" s="493">
        <v>109</v>
      </c>
      <c r="B118" s="494"/>
      <c r="C118" s="8"/>
      <c r="D118" s="8"/>
      <c r="E118" s="157"/>
      <c r="F118" s="134"/>
      <c r="G118" s="41"/>
      <c r="H118" s="135"/>
      <c r="I118" s="130"/>
      <c r="J118" s="19"/>
      <c r="K118" s="135"/>
      <c r="L118" s="130"/>
      <c r="M118" s="19"/>
      <c r="N118" s="135"/>
      <c r="O118" s="41"/>
      <c r="P118" s="138"/>
      <c r="Q118" s="115">
        <f t="shared" si="1"/>
        <v>0</v>
      </c>
      <c r="R118" s="117"/>
    </row>
    <row r="119" spans="1:18" ht="18" hidden="1" customHeight="1" x14ac:dyDescent="0.2">
      <c r="A119" s="493">
        <v>110</v>
      </c>
      <c r="B119" s="494"/>
      <c r="C119" s="8"/>
      <c r="D119" s="8"/>
      <c r="E119" s="157"/>
      <c r="F119" s="134"/>
      <c r="G119" s="41"/>
      <c r="H119" s="135"/>
      <c r="I119" s="130"/>
      <c r="J119" s="19"/>
      <c r="K119" s="135"/>
      <c r="L119" s="130"/>
      <c r="M119" s="19"/>
      <c r="N119" s="135"/>
      <c r="O119" s="41"/>
      <c r="P119" s="138"/>
      <c r="Q119" s="115">
        <f t="shared" si="1"/>
        <v>0</v>
      </c>
      <c r="R119" s="117"/>
    </row>
    <row r="120" spans="1:18" ht="18" hidden="1" customHeight="1" x14ac:dyDescent="0.2">
      <c r="A120" s="493">
        <v>111</v>
      </c>
      <c r="B120" s="494"/>
      <c r="C120" s="8"/>
      <c r="D120" s="8"/>
      <c r="E120" s="157"/>
      <c r="F120" s="134"/>
      <c r="G120" s="41"/>
      <c r="H120" s="135"/>
      <c r="I120" s="130"/>
      <c r="J120" s="19"/>
      <c r="K120" s="135"/>
      <c r="L120" s="130"/>
      <c r="M120" s="19"/>
      <c r="N120" s="135"/>
      <c r="O120" s="41"/>
      <c r="P120" s="138"/>
      <c r="Q120" s="115">
        <f t="shared" si="1"/>
        <v>0</v>
      </c>
      <c r="R120" s="117"/>
    </row>
    <row r="121" spans="1:18" ht="18" hidden="1" customHeight="1" x14ac:dyDescent="0.2">
      <c r="A121" s="493">
        <v>112</v>
      </c>
      <c r="B121" s="494"/>
      <c r="C121" s="8"/>
      <c r="D121" s="8"/>
      <c r="E121" s="157"/>
      <c r="F121" s="134"/>
      <c r="G121" s="41"/>
      <c r="H121" s="135"/>
      <c r="I121" s="130"/>
      <c r="J121" s="19"/>
      <c r="K121" s="135"/>
      <c r="L121" s="130"/>
      <c r="M121" s="19"/>
      <c r="N121" s="135"/>
      <c r="O121" s="41"/>
      <c r="P121" s="138"/>
      <c r="Q121" s="115">
        <f t="shared" si="1"/>
        <v>0</v>
      </c>
      <c r="R121" s="117"/>
    </row>
    <row r="122" spans="1:18" ht="18" hidden="1" customHeight="1" x14ac:dyDescent="0.2">
      <c r="A122" s="493">
        <v>113</v>
      </c>
      <c r="B122" s="494"/>
      <c r="C122" s="8"/>
      <c r="D122" s="8"/>
      <c r="E122" s="157"/>
      <c r="F122" s="134"/>
      <c r="G122" s="41"/>
      <c r="H122" s="135"/>
      <c r="I122" s="130"/>
      <c r="J122" s="19"/>
      <c r="K122" s="135"/>
      <c r="L122" s="130"/>
      <c r="M122" s="19"/>
      <c r="N122" s="135"/>
      <c r="O122" s="41"/>
      <c r="P122" s="138"/>
      <c r="Q122" s="115">
        <f t="shared" si="1"/>
        <v>0</v>
      </c>
      <c r="R122" s="117"/>
    </row>
    <row r="123" spans="1:18" ht="18" hidden="1" customHeight="1" x14ac:dyDescent="0.2">
      <c r="A123" s="493">
        <v>114</v>
      </c>
      <c r="B123" s="494"/>
      <c r="C123" s="8"/>
      <c r="D123" s="8"/>
      <c r="E123" s="157"/>
      <c r="F123" s="134"/>
      <c r="G123" s="41"/>
      <c r="H123" s="135"/>
      <c r="I123" s="130"/>
      <c r="J123" s="19"/>
      <c r="K123" s="135"/>
      <c r="L123" s="130"/>
      <c r="M123" s="19"/>
      <c r="N123" s="135"/>
      <c r="O123" s="41"/>
      <c r="P123" s="138"/>
      <c r="Q123" s="115">
        <f t="shared" si="1"/>
        <v>0</v>
      </c>
      <c r="R123" s="117"/>
    </row>
    <row r="124" spans="1:18" ht="18" hidden="1" customHeight="1" x14ac:dyDescent="0.2">
      <c r="A124" s="493">
        <v>115</v>
      </c>
      <c r="B124" s="494"/>
      <c r="C124" s="8"/>
      <c r="D124" s="8"/>
      <c r="E124" s="157"/>
      <c r="F124" s="134"/>
      <c r="G124" s="41"/>
      <c r="H124" s="135"/>
      <c r="I124" s="130"/>
      <c r="J124" s="19"/>
      <c r="K124" s="135"/>
      <c r="L124" s="130"/>
      <c r="M124" s="19"/>
      <c r="N124" s="135"/>
      <c r="O124" s="41"/>
      <c r="P124" s="138"/>
      <c r="Q124" s="115">
        <f t="shared" si="1"/>
        <v>0</v>
      </c>
      <c r="R124" s="117"/>
    </row>
    <row r="125" spans="1:18" ht="18" hidden="1" customHeight="1" x14ac:dyDescent="0.2">
      <c r="A125" s="493">
        <v>116</v>
      </c>
      <c r="B125" s="494"/>
      <c r="C125" s="8"/>
      <c r="D125" s="8"/>
      <c r="E125" s="157"/>
      <c r="F125" s="134"/>
      <c r="G125" s="41"/>
      <c r="H125" s="135"/>
      <c r="I125" s="130"/>
      <c r="J125" s="19"/>
      <c r="K125" s="135"/>
      <c r="L125" s="130"/>
      <c r="M125" s="19"/>
      <c r="N125" s="135"/>
      <c r="O125" s="41"/>
      <c r="P125" s="138"/>
      <c r="Q125" s="115">
        <f t="shared" si="1"/>
        <v>0</v>
      </c>
      <c r="R125" s="117"/>
    </row>
    <row r="126" spans="1:18" ht="18" hidden="1" customHeight="1" x14ac:dyDescent="0.2">
      <c r="A126" s="493">
        <v>117</v>
      </c>
      <c r="B126" s="494"/>
      <c r="C126" s="8"/>
      <c r="D126" s="8"/>
      <c r="E126" s="157"/>
      <c r="F126" s="134"/>
      <c r="G126" s="41"/>
      <c r="H126" s="135"/>
      <c r="I126" s="130"/>
      <c r="J126" s="19"/>
      <c r="K126" s="135"/>
      <c r="L126" s="130"/>
      <c r="M126" s="19"/>
      <c r="N126" s="135"/>
      <c r="O126" s="41"/>
      <c r="P126" s="138"/>
      <c r="Q126" s="115">
        <f t="shared" si="1"/>
        <v>0</v>
      </c>
      <c r="R126" s="117"/>
    </row>
    <row r="127" spans="1:18" ht="18" hidden="1" customHeight="1" x14ac:dyDescent="0.2">
      <c r="A127" s="493">
        <v>118</v>
      </c>
      <c r="B127" s="494"/>
      <c r="C127" s="8"/>
      <c r="D127" s="8"/>
      <c r="E127" s="157"/>
      <c r="F127" s="134"/>
      <c r="G127" s="41"/>
      <c r="H127" s="135"/>
      <c r="I127" s="130"/>
      <c r="J127" s="19"/>
      <c r="K127" s="135"/>
      <c r="L127" s="130"/>
      <c r="M127" s="19"/>
      <c r="N127" s="135"/>
      <c r="O127" s="41"/>
      <c r="P127" s="138"/>
      <c r="Q127" s="115">
        <f t="shared" si="1"/>
        <v>0</v>
      </c>
      <c r="R127" s="117"/>
    </row>
    <row r="128" spans="1:18" ht="18" hidden="1" customHeight="1" x14ac:dyDescent="0.2">
      <c r="A128" s="493">
        <v>119</v>
      </c>
      <c r="B128" s="494"/>
      <c r="C128" s="8"/>
      <c r="D128" s="8"/>
      <c r="E128" s="157"/>
      <c r="F128" s="134"/>
      <c r="G128" s="41"/>
      <c r="H128" s="135"/>
      <c r="I128" s="130"/>
      <c r="J128" s="19"/>
      <c r="K128" s="135"/>
      <c r="L128" s="130"/>
      <c r="M128" s="19"/>
      <c r="N128" s="135"/>
      <c r="O128" s="41"/>
      <c r="P128" s="138"/>
      <c r="Q128" s="115">
        <f t="shared" si="1"/>
        <v>0</v>
      </c>
      <c r="R128" s="117"/>
    </row>
    <row r="129" spans="1:18" ht="18" hidden="1" customHeight="1" x14ac:dyDescent="0.2">
      <c r="A129" s="493">
        <v>120</v>
      </c>
      <c r="B129" s="494"/>
      <c r="C129" s="8"/>
      <c r="D129" s="8"/>
      <c r="E129" s="157"/>
      <c r="F129" s="134"/>
      <c r="G129" s="41"/>
      <c r="H129" s="135"/>
      <c r="I129" s="130"/>
      <c r="J129" s="19"/>
      <c r="K129" s="135"/>
      <c r="L129" s="130"/>
      <c r="M129" s="19"/>
      <c r="N129" s="135"/>
      <c r="O129" s="41"/>
      <c r="P129" s="138"/>
      <c r="Q129" s="115">
        <f t="shared" si="1"/>
        <v>0</v>
      </c>
      <c r="R129" s="117"/>
    </row>
    <row r="130" spans="1:18" ht="18" hidden="1" customHeight="1" x14ac:dyDescent="0.2">
      <c r="A130" s="493">
        <v>121</v>
      </c>
      <c r="B130" s="494"/>
      <c r="C130" s="8"/>
      <c r="D130" s="8"/>
      <c r="E130" s="157"/>
      <c r="F130" s="134"/>
      <c r="G130" s="41"/>
      <c r="H130" s="135"/>
      <c r="I130" s="130"/>
      <c r="J130" s="19"/>
      <c r="K130" s="135"/>
      <c r="L130" s="130"/>
      <c r="M130" s="19"/>
      <c r="N130" s="135"/>
      <c r="O130" s="41"/>
      <c r="P130" s="138"/>
      <c r="Q130" s="115">
        <f t="shared" si="1"/>
        <v>0</v>
      </c>
      <c r="R130" s="117"/>
    </row>
    <row r="131" spans="1:18" ht="18" hidden="1" customHeight="1" x14ac:dyDescent="0.2">
      <c r="A131" s="493">
        <v>122</v>
      </c>
      <c r="B131" s="494"/>
      <c r="C131" s="8"/>
      <c r="D131" s="8"/>
      <c r="E131" s="157"/>
      <c r="F131" s="134"/>
      <c r="G131" s="41"/>
      <c r="H131" s="135"/>
      <c r="I131" s="130"/>
      <c r="J131" s="19"/>
      <c r="K131" s="135"/>
      <c r="L131" s="130"/>
      <c r="M131" s="19"/>
      <c r="N131" s="135"/>
      <c r="O131" s="41"/>
      <c r="P131" s="138"/>
      <c r="Q131" s="115">
        <f t="shared" si="1"/>
        <v>0</v>
      </c>
      <c r="R131" s="117"/>
    </row>
    <row r="132" spans="1:18" ht="18" hidden="1" customHeight="1" x14ac:dyDescent="0.2">
      <c r="A132" s="493">
        <v>123</v>
      </c>
      <c r="B132" s="494"/>
      <c r="C132" s="8"/>
      <c r="D132" s="8"/>
      <c r="E132" s="157"/>
      <c r="F132" s="134"/>
      <c r="G132" s="41"/>
      <c r="H132" s="135"/>
      <c r="I132" s="130"/>
      <c r="J132" s="19"/>
      <c r="K132" s="135"/>
      <c r="L132" s="130"/>
      <c r="M132" s="19"/>
      <c r="N132" s="135"/>
      <c r="O132" s="41"/>
      <c r="P132" s="138"/>
      <c r="Q132" s="115">
        <f t="shared" si="1"/>
        <v>0</v>
      </c>
      <c r="R132" s="117"/>
    </row>
    <row r="133" spans="1:18" ht="18" hidden="1" customHeight="1" x14ac:dyDescent="0.2">
      <c r="A133" s="493">
        <v>124</v>
      </c>
      <c r="B133" s="494"/>
      <c r="C133" s="8"/>
      <c r="D133" s="8"/>
      <c r="E133" s="157"/>
      <c r="F133" s="134"/>
      <c r="G133" s="41"/>
      <c r="H133" s="135"/>
      <c r="I133" s="130"/>
      <c r="J133" s="19"/>
      <c r="K133" s="135"/>
      <c r="L133" s="130"/>
      <c r="M133" s="19"/>
      <c r="N133" s="135"/>
      <c r="O133" s="41"/>
      <c r="P133" s="138"/>
      <c r="Q133" s="115">
        <f t="shared" si="1"/>
        <v>0</v>
      </c>
      <c r="R133" s="117"/>
    </row>
    <row r="134" spans="1:18" ht="18" hidden="1" customHeight="1" x14ac:dyDescent="0.2">
      <c r="A134" s="493">
        <v>125</v>
      </c>
      <c r="B134" s="494"/>
      <c r="C134" s="8"/>
      <c r="D134" s="8"/>
      <c r="E134" s="157"/>
      <c r="F134" s="134"/>
      <c r="G134" s="41"/>
      <c r="H134" s="135"/>
      <c r="I134" s="130"/>
      <c r="J134" s="19"/>
      <c r="K134" s="135"/>
      <c r="L134" s="130"/>
      <c r="M134" s="19"/>
      <c r="N134" s="135"/>
      <c r="O134" s="41"/>
      <c r="P134" s="138"/>
      <c r="Q134" s="115">
        <f t="shared" si="1"/>
        <v>0</v>
      </c>
      <c r="R134" s="117"/>
    </row>
    <row r="135" spans="1:18" ht="18" hidden="1" customHeight="1" x14ac:dyDescent="0.2">
      <c r="A135" s="493">
        <v>126</v>
      </c>
      <c r="B135" s="494"/>
      <c r="C135" s="8"/>
      <c r="D135" s="8"/>
      <c r="E135" s="157"/>
      <c r="F135" s="134"/>
      <c r="G135" s="41"/>
      <c r="H135" s="135"/>
      <c r="I135" s="130"/>
      <c r="J135" s="19"/>
      <c r="K135" s="135"/>
      <c r="L135" s="130"/>
      <c r="M135" s="19"/>
      <c r="N135" s="135"/>
      <c r="O135" s="41"/>
      <c r="P135" s="138"/>
      <c r="Q135" s="115">
        <f t="shared" si="1"/>
        <v>0</v>
      </c>
      <c r="R135" s="117"/>
    </row>
    <row r="136" spans="1:18" ht="18" hidden="1" customHeight="1" x14ac:dyDescent="0.2">
      <c r="A136" s="493">
        <v>127</v>
      </c>
      <c r="B136" s="494"/>
      <c r="C136" s="8"/>
      <c r="D136" s="8"/>
      <c r="E136" s="157"/>
      <c r="F136" s="134"/>
      <c r="G136" s="41"/>
      <c r="H136" s="135"/>
      <c r="I136" s="130"/>
      <c r="J136" s="19"/>
      <c r="K136" s="135"/>
      <c r="L136" s="130"/>
      <c r="M136" s="19"/>
      <c r="N136" s="135"/>
      <c r="O136" s="41"/>
      <c r="P136" s="138"/>
      <c r="Q136" s="115">
        <f t="shared" si="1"/>
        <v>0</v>
      </c>
      <c r="R136" s="117"/>
    </row>
    <row r="137" spans="1:18" ht="18" hidden="1" customHeight="1" x14ac:dyDescent="0.2">
      <c r="A137" s="493">
        <v>128</v>
      </c>
      <c r="B137" s="494"/>
      <c r="C137" s="8"/>
      <c r="D137" s="8"/>
      <c r="E137" s="157"/>
      <c r="F137" s="134"/>
      <c r="G137" s="41"/>
      <c r="H137" s="135"/>
      <c r="I137" s="130"/>
      <c r="J137" s="19"/>
      <c r="K137" s="135"/>
      <c r="L137" s="130"/>
      <c r="M137" s="19"/>
      <c r="N137" s="135"/>
      <c r="O137" s="41"/>
      <c r="P137" s="138"/>
      <c r="Q137" s="115">
        <f t="shared" si="1"/>
        <v>0</v>
      </c>
      <c r="R137" s="117"/>
    </row>
    <row r="138" spans="1:18" ht="18" hidden="1" customHeight="1" x14ac:dyDescent="0.2">
      <c r="A138" s="493">
        <v>129</v>
      </c>
      <c r="B138" s="494"/>
      <c r="C138" s="8"/>
      <c r="D138" s="8"/>
      <c r="E138" s="157"/>
      <c r="F138" s="134"/>
      <c r="G138" s="41"/>
      <c r="H138" s="135"/>
      <c r="I138" s="130"/>
      <c r="J138" s="19"/>
      <c r="K138" s="135"/>
      <c r="L138" s="130"/>
      <c r="M138" s="19"/>
      <c r="N138" s="135"/>
      <c r="O138" s="41"/>
      <c r="P138" s="138"/>
      <c r="Q138" s="115">
        <f t="shared" si="1"/>
        <v>0</v>
      </c>
      <c r="R138" s="117"/>
    </row>
    <row r="139" spans="1:18" ht="18" hidden="1" customHeight="1" x14ac:dyDescent="0.2">
      <c r="A139" s="493">
        <v>130</v>
      </c>
      <c r="B139" s="494"/>
      <c r="C139" s="8"/>
      <c r="D139" s="8"/>
      <c r="E139" s="157"/>
      <c r="F139" s="134"/>
      <c r="G139" s="41"/>
      <c r="H139" s="135"/>
      <c r="I139" s="130"/>
      <c r="J139" s="19"/>
      <c r="K139" s="135"/>
      <c r="L139" s="130"/>
      <c r="M139" s="19"/>
      <c r="N139" s="135"/>
      <c r="O139" s="41"/>
      <c r="P139" s="138"/>
      <c r="Q139" s="115">
        <f t="shared" si="1"/>
        <v>0</v>
      </c>
      <c r="R139" s="117"/>
    </row>
    <row r="140" spans="1:18" ht="18" hidden="1" customHeight="1" x14ac:dyDescent="0.2">
      <c r="A140" s="493">
        <v>131</v>
      </c>
      <c r="B140" s="494"/>
      <c r="C140" s="8"/>
      <c r="D140" s="8"/>
      <c r="E140" s="157"/>
      <c r="F140" s="134"/>
      <c r="G140" s="41"/>
      <c r="H140" s="135"/>
      <c r="I140" s="130"/>
      <c r="J140" s="19"/>
      <c r="K140" s="135"/>
      <c r="L140" s="130"/>
      <c r="M140" s="19"/>
      <c r="N140" s="135"/>
      <c r="O140" s="41"/>
      <c r="P140" s="138"/>
      <c r="Q140" s="115">
        <f t="shared" si="1"/>
        <v>0</v>
      </c>
      <c r="R140" s="117"/>
    </row>
    <row r="141" spans="1:18" ht="18" hidden="1" customHeight="1" x14ac:dyDescent="0.2">
      <c r="A141" s="493">
        <v>132</v>
      </c>
      <c r="B141" s="494"/>
      <c r="C141" s="8"/>
      <c r="D141" s="8"/>
      <c r="E141" s="157"/>
      <c r="F141" s="134"/>
      <c r="G141" s="41"/>
      <c r="H141" s="135"/>
      <c r="I141" s="130"/>
      <c r="J141" s="19"/>
      <c r="K141" s="135"/>
      <c r="L141" s="130"/>
      <c r="M141" s="19"/>
      <c r="N141" s="135"/>
      <c r="O141" s="41"/>
      <c r="P141" s="138"/>
      <c r="Q141" s="115">
        <f t="shared" si="1"/>
        <v>0</v>
      </c>
      <c r="R141" s="117"/>
    </row>
    <row r="142" spans="1:18" ht="18" hidden="1" customHeight="1" x14ac:dyDescent="0.2">
      <c r="A142" s="493">
        <v>133</v>
      </c>
      <c r="B142" s="494"/>
      <c r="C142" s="8"/>
      <c r="D142" s="8"/>
      <c r="E142" s="157"/>
      <c r="F142" s="134"/>
      <c r="G142" s="41"/>
      <c r="H142" s="135"/>
      <c r="I142" s="130"/>
      <c r="J142" s="19"/>
      <c r="K142" s="135"/>
      <c r="L142" s="130"/>
      <c r="M142" s="19"/>
      <c r="N142" s="135"/>
      <c r="O142" s="41"/>
      <c r="P142" s="138"/>
      <c r="Q142" s="115">
        <f t="shared" si="1"/>
        <v>0</v>
      </c>
      <c r="R142" s="117"/>
    </row>
    <row r="143" spans="1:18" ht="18" hidden="1" customHeight="1" x14ac:dyDescent="0.2">
      <c r="A143" s="493">
        <v>134</v>
      </c>
      <c r="B143" s="494"/>
      <c r="C143" s="8"/>
      <c r="D143" s="8"/>
      <c r="E143" s="157"/>
      <c r="F143" s="134"/>
      <c r="G143" s="41"/>
      <c r="H143" s="135"/>
      <c r="I143" s="130"/>
      <c r="J143" s="19"/>
      <c r="K143" s="135"/>
      <c r="L143" s="130"/>
      <c r="M143" s="19"/>
      <c r="N143" s="135"/>
      <c r="O143" s="41"/>
      <c r="P143" s="138"/>
      <c r="Q143" s="115">
        <f t="shared" si="1"/>
        <v>0</v>
      </c>
      <c r="R143" s="117"/>
    </row>
    <row r="144" spans="1:18" ht="18" hidden="1" customHeight="1" x14ac:dyDescent="0.2">
      <c r="A144" s="493">
        <v>135</v>
      </c>
      <c r="B144" s="494"/>
      <c r="C144" s="8"/>
      <c r="D144" s="8"/>
      <c r="E144" s="157"/>
      <c r="F144" s="134"/>
      <c r="G144" s="41"/>
      <c r="H144" s="135"/>
      <c r="I144" s="130"/>
      <c r="J144" s="19"/>
      <c r="K144" s="135"/>
      <c r="L144" s="130"/>
      <c r="M144" s="19"/>
      <c r="N144" s="135"/>
      <c r="O144" s="41"/>
      <c r="P144" s="138"/>
      <c r="Q144" s="115">
        <f t="shared" si="1"/>
        <v>0</v>
      </c>
      <c r="R144" s="117"/>
    </row>
    <row r="145" spans="1:18" ht="18" hidden="1" customHeight="1" x14ac:dyDescent="0.2">
      <c r="A145" s="493">
        <v>136</v>
      </c>
      <c r="B145" s="494"/>
      <c r="C145" s="8"/>
      <c r="D145" s="8"/>
      <c r="E145" s="157"/>
      <c r="F145" s="134"/>
      <c r="G145" s="41"/>
      <c r="H145" s="135"/>
      <c r="I145" s="130"/>
      <c r="J145" s="19"/>
      <c r="K145" s="135"/>
      <c r="L145" s="130"/>
      <c r="M145" s="19"/>
      <c r="N145" s="135"/>
      <c r="O145" s="41"/>
      <c r="P145" s="138"/>
      <c r="Q145" s="115">
        <f t="shared" si="1"/>
        <v>0</v>
      </c>
      <c r="R145" s="117"/>
    </row>
    <row r="146" spans="1:18" ht="18" hidden="1" customHeight="1" x14ac:dyDescent="0.2">
      <c r="A146" s="493">
        <v>137</v>
      </c>
      <c r="B146" s="494"/>
      <c r="C146" s="8"/>
      <c r="D146" s="8"/>
      <c r="E146" s="157"/>
      <c r="F146" s="134"/>
      <c r="G146" s="41"/>
      <c r="H146" s="135"/>
      <c r="I146" s="130"/>
      <c r="J146" s="19"/>
      <c r="K146" s="135"/>
      <c r="L146" s="130"/>
      <c r="M146" s="19"/>
      <c r="N146" s="135"/>
      <c r="O146" s="41"/>
      <c r="P146" s="138"/>
      <c r="Q146" s="115">
        <f t="shared" si="1"/>
        <v>0</v>
      </c>
      <c r="R146" s="117"/>
    </row>
    <row r="147" spans="1:18" ht="18" hidden="1" customHeight="1" x14ac:dyDescent="0.2">
      <c r="A147" s="493">
        <v>138</v>
      </c>
      <c r="B147" s="494"/>
      <c r="C147" s="8"/>
      <c r="D147" s="8"/>
      <c r="E147" s="157"/>
      <c r="F147" s="134"/>
      <c r="G147" s="41"/>
      <c r="H147" s="135"/>
      <c r="I147" s="130"/>
      <c r="J147" s="19"/>
      <c r="K147" s="135"/>
      <c r="L147" s="130"/>
      <c r="M147" s="19"/>
      <c r="N147" s="135"/>
      <c r="O147" s="41"/>
      <c r="P147" s="138"/>
      <c r="Q147" s="115">
        <f t="shared" si="1"/>
        <v>0</v>
      </c>
      <c r="R147" s="117"/>
    </row>
    <row r="148" spans="1:18" ht="18" hidden="1" customHeight="1" x14ac:dyDescent="0.2">
      <c r="A148" s="493">
        <v>139</v>
      </c>
      <c r="B148" s="494"/>
      <c r="C148" s="8"/>
      <c r="D148" s="8"/>
      <c r="E148" s="157"/>
      <c r="F148" s="134"/>
      <c r="G148" s="41"/>
      <c r="H148" s="135"/>
      <c r="I148" s="130"/>
      <c r="J148" s="19"/>
      <c r="K148" s="135"/>
      <c r="L148" s="130"/>
      <c r="M148" s="19"/>
      <c r="N148" s="135"/>
      <c r="O148" s="41"/>
      <c r="P148" s="138"/>
      <c r="Q148" s="115">
        <f t="shared" si="1"/>
        <v>0</v>
      </c>
      <c r="R148" s="117"/>
    </row>
    <row r="149" spans="1:18" ht="18" hidden="1" customHeight="1" x14ac:dyDescent="0.2">
      <c r="A149" s="493">
        <v>140</v>
      </c>
      <c r="B149" s="494"/>
      <c r="C149" s="8"/>
      <c r="D149" s="8"/>
      <c r="E149" s="157"/>
      <c r="F149" s="134"/>
      <c r="G149" s="41"/>
      <c r="H149" s="135"/>
      <c r="I149" s="130"/>
      <c r="J149" s="19"/>
      <c r="K149" s="135"/>
      <c r="L149" s="130"/>
      <c r="M149" s="19"/>
      <c r="N149" s="135"/>
      <c r="O149" s="41"/>
      <c r="P149" s="138"/>
      <c r="Q149" s="115">
        <f t="shared" si="1"/>
        <v>0</v>
      </c>
      <c r="R149" s="117"/>
    </row>
    <row r="150" spans="1:18" ht="18" hidden="1" customHeight="1" x14ac:dyDescent="0.2">
      <c r="A150" s="493">
        <v>141</v>
      </c>
      <c r="B150" s="494"/>
      <c r="C150" s="8"/>
      <c r="D150" s="8"/>
      <c r="E150" s="157"/>
      <c r="F150" s="134"/>
      <c r="G150" s="41"/>
      <c r="H150" s="135"/>
      <c r="I150" s="130"/>
      <c r="J150" s="19"/>
      <c r="K150" s="135"/>
      <c r="L150" s="130"/>
      <c r="M150" s="19"/>
      <c r="N150" s="135"/>
      <c r="O150" s="41"/>
      <c r="P150" s="138"/>
      <c r="Q150" s="115">
        <f t="shared" si="1"/>
        <v>0</v>
      </c>
      <c r="R150" s="117"/>
    </row>
    <row r="151" spans="1:18" ht="18" hidden="1" customHeight="1" x14ac:dyDescent="0.2">
      <c r="A151" s="493">
        <v>142</v>
      </c>
      <c r="B151" s="494"/>
      <c r="C151" s="8"/>
      <c r="D151" s="8"/>
      <c r="E151" s="157"/>
      <c r="F151" s="134"/>
      <c r="G151" s="41"/>
      <c r="H151" s="135"/>
      <c r="I151" s="130"/>
      <c r="J151" s="19"/>
      <c r="K151" s="135"/>
      <c r="L151" s="130"/>
      <c r="M151" s="19"/>
      <c r="N151" s="135"/>
      <c r="O151" s="41"/>
      <c r="P151" s="138"/>
      <c r="Q151" s="115">
        <f t="shared" si="1"/>
        <v>0</v>
      </c>
      <c r="R151" s="117"/>
    </row>
    <row r="152" spans="1:18" ht="18" hidden="1" customHeight="1" x14ac:dyDescent="0.2">
      <c r="A152" s="493">
        <v>143</v>
      </c>
      <c r="B152" s="494"/>
      <c r="C152" s="8"/>
      <c r="D152" s="8"/>
      <c r="E152" s="157"/>
      <c r="F152" s="134"/>
      <c r="G152" s="41"/>
      <c r="H152" s="135"/>
      <c r="I152" s="130"/>
      <c r="J152" s="19"/>
      <c r="K152" s="135"/>
      <c r="L152" s="130"/>
      <c r="M152" s="19"/>
      <c r="N152" s="135"/>
      <c r="O152" s="41"/>
      <c r="P152" s="138"/>
      <c r="Q152" s="115">
        <f t="shared" si="1"/>
        <v>0</v>
      </c>
      <c r="R152" s="117"/>
    </row>
    <row r="153" spans="1:18" ht="18" hidden="1" customHeight="1" x14ac:dyDescent="0.2">
      <c r="A153" s="493">
        <v>144</v>
      </c>
      <c r="B153" s="494"/>
      <c r="C153" s="8"/>
      <c r="D153" s="8"/>
      <c r="E153" s="157"/>
      <c r="F153" s="134"/>
      <c r="G153" s="41"/>
      <c r="H153" s="135"/>
      <c r="I153" s="130"/>
      <c r="J153" s="19"/>
      <c r="K153" s="135"/>
      <c r="L153" s="130"/>
      <c r="M153" s="19"/>
      <c r="N153" s="135"/>
      <c r="O153" s="41"/>
      <c r="P153" s="138"/>
      <c r="Q153" s="115">
        <f t="shared" si="1"/>
        <v>0</v>
      </c>
      <c r="R153" s="117"/>
    </row>
    <row r="154" spans="1:18" ht="18" hidden="1" customHeight="1" x14ac:dyDescent="0.2">
      <c r="A154" s="493">
        <v>145</v>
      </c>
      <c r="B154" s="494"/>
      <c r="C154" s="8"/>
      <c r="D154" s="8"/>
      <c r="E154" s="157"/>
      <c r="F154" s="134"/>
      <c r="G154" s="41"/>
      <c r="H154" s="135"/>
      <c r="I154" s="130"/>
      <c r="J154" s="19"/>
      <c r="K154" s="135"/>
      <c r="L154" s="130"/>
      <c r="M154" s="19"/>
      <c r="N154" s="135"/>
      <c r="O154" s="41"/>
      <c r="P154" s="138"/>
      <c r="Q154" s="115">
        <f t="shared" si="1"/>
        <v>0</v>
      </c>
      <c r="R154" s="117"/>
    </row>
    <row r="155" spans="1:18" ht="18" hidden="1" customHeight="1" x14ac:dyDescent="0.2">
      <c r="A155" s="493">
        <v>146</v>
      </c>
      <c r="B155" s="494"/>
      <c r="C155" s="8"/>
      <c r="D155" s="8"/>
      <c r="E155" s="157"/>
      <c r="F155" s="134"/>
      <c r="G155" s="41"/>
      <c r="H155" s="135"/>
      <c r="I155" s="130"/>
      <c r="J155" s="19"/>
      <c r="K155" s="135"/>
      <c r="L155" s="130"/>
      <c r="M155" s="19"/>
      <c r="N155" s="135"/>
      <c r="O155" s="41"/>
      <c r="P155" s="138"/>
      <c r="Q155" s="115">
        <f t="shared" si="1"/>
        <v>0</v>
      </c>
      <c r="R155" s="117"/>
    </row>
    <row r="156" spans="1:18" ht="18" hidden="1" customHeight="1" x14ac:dyDescent="0.2">
      <c r="A156" s="493">
        <v>147</v>
      </c>
      <c r="B156" s="494"/>
      <c r="C156" s="8"/>
      <c r="D156" s="8"/>
      <c r="E156" s="157"/>
      <c r="F156" s="134"/>
      <c r="G156" s="41"/>
      <c r="H156" s="135"/>
      <c r="I156" s="130"/>
      <c r="J156" s="19"/>
      <c r="K156" s="135"/>
      <c r="L156" s="130"/>
      <c r="M156" s="19"/>
      <c r="N156" s="135"/>
      <c r="O156" s="41"/>
      <c r="P156" s="138"/>
      <c r="Q156" s="115">
        <f t="shared" si="1"/>
        <v>0</v>
      </c>
      <c r="R156" s="117"/>
    </row>
    <row r="157" spans="1:18" ht="18" hidden="1" customHeight="1" x14ac:dyDescent="0.2">
      <c r="A157" s="493">
        <v>148</v>
      </c>
      <c r="B157" s="494"/>
      <c r="C157" s="8"/>
      <c r="D157" s="8"/>
      <c r="E157" s="157"/>
      <c r="F157" s="134"/>
      <c r="G157" s="41"/>
      <c r="H157" s="135"/>
      <c r="I157" s="130"/>
      <c r="J157" s="19"/>
      <c r="K157" s="135"/>
      <c r="L157" s="130"/>
      <c r="M157" s="19"/>
      <c r="N157" s="135"/>
      <c r="O157" s="41"/>
      <c r="P157" s="138"/>
      <c r="Q157" s="115">
        <f t="shared" si="1"/>
        <v>0</v>
      </c>
      <c r="R157" s="117"/>
    </row>
    <row r="158" spans="1:18" ht="18" hidden="1" customHeight="1" x14ac:dyDescent="0.2">
      <c r="A158" s="493">
        <v>149</v>
      </c>
      <c r="B158" s="494"/>
      <c r="C158" s="8"/>
      <c r="D158" s="8"/>
      <c r="E158" s="157"/>
      <c r="F158" s="134"/>
      <c r="G158" s="41"/>
      <c r="H158" s="135"/>
      <c r="I158" s="130"/>
      <c r="J158" s="19"/>
      <c r="K158" s="135"/>
      <c r="L158" s="130"/>
      <c r="M158" s="19"/>
      <c r="N158" s="135"/>
      <c r="O158" s="41"/>
      <c r="P158" s="138"/>
      <c r="Q158" s="115">
        <f t="shared" si="1"/>
        <v>0</v>
      </c>
      <c r="R158" s="117"/>
    </row>
    <row r="159" spans="1:18" ht="18" hidden="1" customHeight="1" x14ac:dyDescent="0.2">
      <c r="A159" s="493">
        <v>150</v>
      </c>
      <c r="B159" s="494"/>
      <c r="C159" s="8"/>
      <c r="D159" s="8"/>
      <c r="E159" s="157"/>
      <c r="F159" s="134"/>
      <c r="G159" s="41"/>
      <c r="H159" s="135"/>
      <c r="I159" s="130"/>
      <c r="J159" s="19"/>
      <c r="K159" s="135"/>
      <c r="L159" s="130"/>
      <c r="M159" s="19"/>
      <c r="N159" s="135"/>
      <c r="O159" s="41"/>
      <c r="P159" s="138"/>
      <c r="Q159" s="115">
        <f t="shared" si="1"/>
        <v>0</v>
      </c>
      <c r="R159" s="117"/>
    </row>
    <row r="160" spans="1:18" ht="25.55" customHeight="1" x14ac:dyDescent="0.2">
      <c r="A160" s="22" t="e">
        <f>IF(事業計画書!#REF!="","",事業計画書!#REF!)</f>
        <v>#REF!</v>
      </c>
      <c r="B160" s="22"/>
    </row>
    <row r="161" spans="1:25" ht="25.55" customHeight="1" x14ac:dyDescent="0.2">
      <c r="A161" s="112" t="str">
        <f>A2</f>
        <v xml:space="preserve">【 内訳書 】 </v>
      </c>
      <c r="B161" s="112"/>
      <c r="C161" s="64"/>
    </row>
    <row r="162" spans="1:25" ht="31.5" customHeight="1" x14ac:dyDescent="0.2">
      <c r="C162" s="495" t="str">
        <f>$C$3</f>
        <v>2-4</v>
      </c>
      <c r="D162" s="56" t="s">
        <v>127</v>
      </c>
      <c r="E162" s="497">
        <f>$E$3</f>
        <v>0</v>
      </c>
      <c r="F162" s="498"/>
      <c r="G162" s="498"/>
      <c r="H162" s="498"/>
      <c r="I162" s="498"/>
      <c r="J162" s="498"/>
      <c r="K162" s="498"/>
      <c r="L162" s="498"/>
      <c r="M162" s="499"/>
      <c r="X162"/>
      <c r="Y162" s="3"/>
    </row>
    <row r="163" spans="1:25" ht="31.5" customHeight="1" x14ac:dyDescent="0.2">
      <c r="C163" s="496"/>
      <c r="D163" s="57" t="s">
        <v>128</v>
      </c>
      <c r="E163" s="500">
        <f>$E$4</f>
        <v>0</v>
      </c>
      <c r="F163" s="501"/>
      <c r="G163" s="501"/>
      <c r="H163" s="501"/>
      <c r="I163" s="501"/>
      <c r="J163" s="501"/>
      <c r="K163" s="501"/>
      <c r="L163" s="501"/>
      <c r="M163" s="502"/>
      <c r="X163"/>
      <c r="Y163" s="3"/>
    </row>
    <row r="164" spans="1:25" ht="25.55" customHeight="1" x14ac:dyDescent="0.2">
      <c r="A164" s="65"/>
      <c r="B164" s="65"/>
      <c r="C164" s="64"/>
    </row>
    <row r="165" spans="1:25" ht="21.8" customHeight="1" x14ac:dyDescent="0.2">
      <c r="A165" s="66"/>
      <c r="B165" s="66"/>
      <c r="C165" s="67"/>
      <c r="D165" s="67"/>
      <c r="E165" s="66"/>
      <c r="F165" s="479" t="s">
        <v>7</v>
      </c>
      <c r="G165" s="480"/>
      <c r="H165" s="480"/>
      <c r="I165" s="480"/>
      <c r="J165" s="480"/>
      <c r="K165" s="481"/>
      <c r="L165" s="147"/>
      <c r="M165" s="148"/>
      <c r="N165" s="148"/>
      <c r="O165" s="148"/>
      <c r="P165" s="148"/>
      <c r="Q165" s="148"/>
    </row>
    <row r="166" spans="1:25" ht="21.8" customHeight="1" x14ac:dyDescent="0.2">
      <c r="A166" s="68"/>
      <c r="B166" s="68"/>
      <c r="C166" s="67"/>
      <c r="D166" s="67"/>
      <c r="E166" s="66"/>
      <c r="F166" s="482">
        <f>SUM(Q169:Q218)</f>
        <v>0</v>
      </c>
      <c r="G166" s="483"/>
      <c r="H166" s="483"/>
      <c r="I166" s="483"/>
      <c r="J166" s="483"/>
      <c r="K166" s="484"/>
      <c r="L166" s="147"/>
      <c r="M166" s="148"/>
      <c r="N166" s="148"/>
      <c r="O166" s="148"/>
      <c r="P166" s="148"/>
      <c r="Q166" s="148"/>
    </row>
    <row r="167" spans="1:25" ht="21" customHeight="1" x14ac:dyDescent="0.2">
      <c r="A167" s="69" t="s">
        <v>13</v>
      </c>
      <c r="B167" s="69"/>
      <c r="C167" s="7"/>
      <c r="D167" s="7"/>
      <c r="E167" s="7"/>
      <c r="F167" s="7"/>
      <c r="G167" s="7"/>
      <c r="H167" s="7"/>
      <c r="I167" s="7"/>
      <c r="J167" s="7"/>
      <c r="Q167" s="70" t="s">
        <v>14</v>
      </c>
    </row>
    <row r="168" spans="1:25" ht="36" customHeight="1" x14ac:dyDescent="0.2">
      <c r="A168" s="485" t="s">
        <v>163</v>
      </c>
      <c r="B168" s="486"/>
      <c r="C168" s="487" t="s">
        <v>10</v>
      </c>
      <c r="D168" s="488"/>
      <c r="E168" s="52" t="s">
        <v>41</v>
      </c>
      <c r="F168" s="71"/>
      <c r="G168" s="72" t="s">
        <v>35</v>
      </c>
      <c r="H168" s="54" t="s">
        <v>42</v>
      </c>
      <c r="I168" s="53" t="s">
        <v>34</v>
      </c>
      <c r="J168" s="55" t="s">
        <v>36</v>
      </c>
      <c r="K168" s="54" t="s">
        <v>42</v>
      </c>
      <c r="L168" s="53" t="s">
        <v>44</v>
      </c>
      <c r="M168" s="55" t="s">
        <v>36</v>
      </c>
      <c r="N168" s="54" t="s">
        <v>45</v>
      </c>
      <c r="O168" s="53" t="s">
        <v>46</v>
      </c>
      <c r="P168" s="54" t="s">
        <v>47</v>
      </c>
      <c r="Q168" s="73" t="s">
        <v>11</v>
      </c>
    </row>
    <row r="169" spans="1:25" ht="18" customHeight="1" x14ac:dyDescent="0.2">
      <c r="A169" s="489">
        <v>1</v>
      </c>
      <c r="B169" s="490"/>
      <c r="C169" s="491"/>
      <c r="D169" s="492"/>
      <c r="E169" s="159"/>
      <c r="F169" s="139"/>
      <c r="G169" s="43"/>
      <c r="H169" s="142"/>
      <c r="I169" s="131"/>
      <c r="J169" s="36"/>
      <c r="K169" s="142"/>
      <c r="L169" s="131"/>
      <c r="M169" s="36"/>
      <c r="N169" s="142"/>
      <c r="O169" s="43"/>
      <c r="P169" s="144"/>
      <c r="Q169" s="58">
        <f t="shared" ref="Q169:Q218" si="2">IF(G169="",0,INT(SUM(PRODUCT(G169,I169,L169),O169)))</f>
        <v>0</v>
      </c>
    </row>
    <row r="170" spans="1:25" ht="18" customHeight="1" x14ac:dyDescent="0.2">
      <c r="A170" s="473">
        <v>2</v>
      </c>
      <c r="B170" s="474"/>
      <c r="C170" s="475"/>
      <c r="D170" s="476"/>
      <c r="E170" s="157"/>
      <c r="F170" s="140"/>
      <c r="G170" s="43"/>
      <c r="H170" s="142"/>
      <c r="I170" s="131"/>
      <c r="J170" s="36"/>
      <c r="K170" s="142"/>
      <c r="L170" s="131"/>
      <c r="M170" s="36"/>
      <c r="N170" s="142"/>
      <c r="O170" s="43"/>
      <c r="P170" s="138"/>
      <c r="Q170" s="58">
        <f t="shared" si="2"/>
        <v>0</v>
      </c>
    </row>
    <row r="171" spans="1:25" ht="18" customHeight="1" x14ac:dyDescent="0.2">
      <c r="A171" s="473">
        <v>3</v>
      </c>
      <c r="B171" s="474"/>
      <c r="C171" s="475"/>
      <c r="D171" s="476"/>
      <c r="E171" s="159"/>
      <c r="F171" s="140"/>
      <c r="G171" s="41"/>
      <c r="H171" s="142"/>
      <c r="I171" s="131"/>
      <c r="J171" s="36"/>
      <c r="K171" s="142"/>
      <c r="L171" s="131"/>
      <c r="M171" s="36"/>
      <c r="N171" s="142"/>
      <c r="O171" s="43"/>
      <c r="P171" s="138"/>
      <c r="Q171" s="58">
        <f t="shared" si="2"/>
        <v>0</v>
      </c>
    </row>
    <row r="172" spans="1:25" ht="18" customHeight="1" x14ac:dyDescent="0.2">
      <c r="A172" s="473">
        <v>4</v>
      </c>
      <c r="B172" s="474"/>
      <c r="C172" s="475"/>
      <c r="D172" s="476"/>
      <c r="E172" s="159"/>
      <c r="F172" s="140"/>
      <c r="G172" s="41"/>
      <c r="H172" s="142"/>
      <c r="I172" s="131"/>
      <c r="J172" s="36"/>
      <c r="K172" s="142"/>
      <c r="L172" s="131"/>
      <c r="M172" s="36"/>
      <c r="N172" s="142"/>
      <c r="O172" s="43"/>
      <c r="P172" s="138"/>
      <c r="Q172" s="58">
        <f t="shared" si="2"/>
        <v>0</v>
      </c>
    </row>
    <row r="173" spans="1:25" ht="18" customHeight="1" x14ac:dyDescent="0.2">
      <c r="A173" s="473">
        <v>5</v>
      </c>
      <c r="B173" s="474"/>
      <c r="C173" s="477"/>
      <c r="D173" s="478"/>
      <c r="E173" s="159"/>
      <c r="F173" s="140"/>
      <c r="G173" s="41"/>
      <c r="H173" s="142"/>
      <c r="I173" s="131"/>
      <c r="J173" s="36"/>
      <c r="K173" s="142"/>
      <c r="L173" s="131"/>
      <c r="M173" s="36"/>
      <c r="N173" s="142"/>
      <c r="O173" s="43"/>
      <c r="P173" s="138"/>
      <c r="Q173" s="58">
        <f t="shared" si="2"/>
        <v>0</v>
      </c>
    </row>
    <row r="174" spans="1:25" ht="18" customHeight="1" x14ac:dyDescent="0.2">
      <c r="A174" s="473">
        <v>6</v>
      </c>
      <c r="B174" s="474"/>
      <c r="C174" s="477"/>
      <c r="D174" s="478"/>
      <c r="E174" s="159"/>
      <c r="F174" s="140"/>
      <c r="G174" s="41"/>
      <c r="H174" s="142"/>
      <c r="I174" s="131"/>
      <c r="J174" s="36"/>
      <c r="K174" s="142"/>
      <c r="L174" s="131"/>
      <c r="M174" s="36"/>
      <c r="N174" s="142"/>
      <c r="O174" s="43"/>
      <c r="P174" s="138"/>
      <c r="Q174" s="58">
        <f t="shared" si="2"/>
        <v>0</v>
      </c>
    </row>
    <row r="175" spans="1:25" ht="18" customHeight="1" x14ac:dyDescent="0.2">
      <c r="A175" s="473">
        <v>7</v>
      </c>
      <c r="B175" s="474"/>
      <c r="C175" s="477"/>
      <c r="D175" s="478"/>
      <c r="E175" s="159"/>
      <c r="F175" s="140"/>
      <c r="G175" s="41"/>
      <c r="H175" s="142"/>
      <c r="I175" s="131"/>
      <c r="J175" s="36"/>
      <c r="K175" s="142"/>
      <c r="L175" s="131"/>
      <c r="M175" s="36"/>
      <c r="N175" s="142"/>
      <c r="O175" s="43"/>
      <c r="P175" s="138"/>
      <c r="Q175" s="58">
        <f t="shared" si="2"/>
        <v>0</v>
      </c>
    </row>
    <row r="176" spans="1:25" ht="18" customHeight="1" x14ac:dyDescent="0.2">
      <c r="A176" s="473">
        <v>8</v>
      </c>
      <c r="B176" s="474"/>
      <c r="C176" s="477"/>
      <c r="D176" s="478"/>
      <c r="E176" s="159"/>
      <c r="F176" s="140"/>
      <c r="G176" s="41"/>
      <c r="H176" s="142"/>
      <c r="I176" s="131"/>
      <c r="J176" s="36"/>
      <c r="K176" s="142"/>
      <c r="L176" s="131"/>
      <c r="M176" s="36"/>
      <c r="N176" s="142"/>
      <c r="O176" s="43"/>
      <c r="P176" s="138"/>
      <c r="Q176" s="58">
        <f t="shared" si="2"/>
        <v>0</v>
      </c>
    </row>
    <row r="177" spans="1:17" ht="18" customHeight="1" x14ac:dyDescent="0.2">
      <c r="A177" s="473">
        <v>9</v>
      </c>
      <c r="B177" s="474"/>
      <c r="C177" s="477"/>
      <c r="D177" s="478"/>
      <c r="E177" s="159"/>
      <c r="F177" s="140"/>
      <c r="G177" s="41"/>
      <c r="H177" s="142"/>
      <c r="I177" s="131"/>
      <c r="J177" s="36"/>
      <c r="K177" s="142"/>
      <c r="L177" s="131"/>
      <c r="M177" s="36"/>
      <c r="N177" s="142"/>
      <c r="O177" s="43"/>
      <c r="P177" s="138"/>
      <c r="Q177" s="58">
        <f t="shared" si="2"/>
        <v>0</v>
      </c>
    </row>
    <row r="178" spans="1:17" ht="18" customHeight="1" x14ac:dyDescent="0.2">
      <c r="A178" s="473">
        <v>10</v>
      </c>
      <c r="B178" s="474"/>
      <c r="C178" s="477"/>
      <c r="D178" s="478"/>
      <c r="E178" s="159"/>
      <c r="F178" s="140"/>
      <c r="G178" s="41"/>
      <c r="H178" s="142"/>
      <c r="I178" s="131"/>
      <c r="J178" s="36"/>
      <c r="K178" s="142"/>
      <c r="L178" s="131"/>
      <c r="M178" s="36"/>
      <c r="N178" s="142"/>
      <c r="O178" s="43"/>
      <c r="P178" s="138"/>
      <c r="Q178" s="58">
        <f t="shared" si="2"/>
        <v>0</v>
      </c>
    </row>
    <row r="179" spans="1:17" ht="18" customHeight="1" x14ac:dyDescent="0.2">
      <c r="A179" s="473">
        <v>11</v>
      </c>
      <c r="B179" s="474"/>
      <c r="C179" s="477"/>
      <c r="D179" s="478"/>
      <c r="E179" s="159"/>
      <c r="F179" s="140"/>
      <c r="G179" s="41"/>
      <c r="H179" s="142"/>
      <c r="I179" s="131"/>
      <c r="J179" s="36"/>
      <c r="K179" s="142"/>
      <c r="L179" s="131"/>
      <c r="M179" s="36"/>
      <c r="N179" s="142"/>
      <c r="O179" s="43"/>
      <c r="P179" s="138"/>
      <c r="Q179" s="58">
        <f t="shared" si="2"/>
        <v>0</v>
      </c>
    </row>
    <row r="180" spans="1:17" ht="18" customHeight="1" x14ac:dyDescent="0.2">
      <c r="A180" s="473">
        <v>12</v>
      </c>
      <c r="B180" s="474"/>
      <c r="C180" s="477"/>
      <c r="D180" s="478"/>
      <c r="E180" s="159"/>
      <c r="F180" s="140"/>
      <c r="G180" s="41"/>
      <c r="H180" s="142"/>
      <c r="I180" s="131"/>
      <c r="J180" s="36"/>
      <c r="K180" s="142"/>
      <c r="L180" s="131"/>
      <c r="M180" s="36"/>
      <c r="N180" s="142"/>
      <c r="O180" s="43"/>
      <c r="P180" s="138"/>
      <c r="Q180" s="58">
        <f t="shared" si="2"/>
        <v>0</v>
      </c>
    </row>
    <row r="181" spans="1:17" ht="18" customHeight="1" x14ac:dyDescent="0.2">
      <c r="A181" s="473">
        <v>13</v>
      </c>
      <c r="B181" s="474"/>
      <c r="C181" s="477"/>
      <c r="D181" s="478"/>
      <c r="E181" s="159"/>
      <c r="F181" s="140"/>
      <c r="G181" s="41"/>
      <c r="H181" s="142"/>
      <c r="I181" s="131"/>
      <c r="J181" s="36"/>
      <c r="K181" s="142"/>
      <c r="L181" s="131"/>
      <c r="M181" s="36"/>
      <c r="N181" s="142"/>
      <c r="O181" s="43"/>
      <c r="P181" s="138"/>
      <c r="Q181" s="58">
        <f t="shared" si="2"/>
        <v>0</v>
      </c>
    </row>
    <row r="182" spans="1:17" ht="18" customHeight="1" x14ac:dyDescent="0.2">
      <c r="A182" s="473">
        <v>14</v>
      </c>
      <c r="B182" s="474"/>
      <c r="C182" s="477"/>
      <c r="D182" s="478"/>
      <c r="E182" s="159"/>
      <c r="F182" s="140"/>
      <c r="G182" s="41"/>
      <c r="H182" s="142"/>
      <c r="I182" s="131"/>
      <c r="J182" s="36"/>
      <c r="K182" s="142"/>
      <c r="L182" s="131"/>
      <c r="M182" s="36"/>
      <c r="N182" s="142"/>
      <c r="O182" s="43"/>
      <c r="P182" s="138"/>
      <c r="Q182" s="58">
        <f t="shared" si="2"/>
        <v>0</v>
      </c>
    </row>
    <row r="183" spans="1:17" ht="18" customHeight="1" x14ac:dyDescent="0.2">
      <c r="A183" s="473">
        <v>15</v>
      </c>
      <c r="B183" s="474"/>
      <c r="C183" s="477"/>
      <c r="D183" s="478"/>
      <c r="E183" s="159"/>
      <c r="F183" s="140"/>
      <c r="G183" s="41"/>
      <c r="H183" s="142"/>
      <c r="I183" s="131"/>
      <c r="J183" s="36"/>
      <c r="K183" s="142"/>
      <c r="L183" s="131"/>
      <c r="M183" s="36"/>
      <c r="N183" s="142"/>
      <c r="O183" s="43"/>
      <c r="P183" s="138"/>
      <c r="Q183" s="58">
        <f t="shared" si="2"/>
        <v>0</v>
      </c>
    </row>
    <row r="184" spans="1:17" ht="18" customHeight="1" x14ac:dyDescent="0.2">
      <c r="A184" s="473">
        <v>16</v>
      </c>
      <c r="B184" s="474"/>
      <c r="C184" s="477"/>
      <c r="D184" s="478"/>
      <c r="E184" s="159"/>
      <c r="F184" s="140"/>
      <c r="G184" s="41"/>
      <c r="H184" s="142"/>
      <c r="I184" s="131"/>
      <c r="J184" s="36"/>
      <c r="K184" s="142"/>
      <c r="L184" s="131"/>
      <c r="M184" s="36"/>
      <c r="N184" s="142"/>
      <c r="O184" s="43"/>
      <c r="P184" s="138"/>
      <c r="Q184" s="58">
        <f t="shared" si="2"/>
        <v>0</v>
      </c>
    </row>
    <row r="185" spans="1:17" ht="18" customHeight="1" x14ac:dyDescent="0.2">
      <c r="A185" s="473">
        <v>17</v>
      </c>
      <c r="B185" s="474"/>
      <c r="C185" s="477"/>
      <c r="D185" s="478"/>
      <c r="E185" s="159"/>
      <c r="F185" s="140"/>
      <c r="G185" s="41"/>
      <c r="H185" s="142"/>
      <c r="I185" s="131"/>
      <c r="J185" s="36"/>
      <c r="K185" s="142"/>
      <c r="L185" s="131"/>
      <c r="M185" s="36"/>
      <c r="N185" s="142"/>
      <c r="O185" s="43"/>
      <c r="P185" s="138"/>
      <c r="Q185" s="58">
        <f t="shared" si="2"/>
        <v>0</v>
      </c>
    </row>
    <row r="186" spans="1:17" ht="18" customHeight="1" x14ac:dyDescent="0.2">
      <c r="A186" s="473">
        <v>18</v>
      </c>
      <c r="B186" s="474"/>
      <c r="C186" s="477"/>
      <c r="D186" s="478"/>
      <c r="E186" s="159"/>
      <c r="F186" s="140"/>
      <c r="G186" s="41"/>
      <c r="H186" s="142"/>
      <c r="I186" s="131"/>
      <c r="J186" s="36"/>
      <c r="K186" s="142"/>
      <c r="L186" s="131"/>
      <c r="M186" s="36"/>
      <c r="N186" s="142"/>
      <c r="O186" s="43"/>
      <c r="P186" s="138"/>
      <c r="Q186" s="58">
        <f t="shared" si="2"/>
        <v>0</v>
      </c>
    </row>
    <row r="187" spans="1:17" ht="18" customHeight="1" x14ac:dyDescent="0.2">
      <c r="A187" s="473">
        <v>19</v>
      </c>
      <c r="B187" s="474"/>
      <c r="C187" s="477"/>
      <c r="D187" s="478"/>
      <c r="E187" s="159"/>
      <c r="F187" s="140"/>
      <c r="G187" s="41"/>
      <c r="H187" s="142"/>
      <c r="I187" s="131"/>
      <c r="J187" s="36"/>
      <c r="K187" s="142"/>
      <c r="L187" s="131"/>
      <c r="M187" s="36"/>
      <c r="N187" s="142"/>
      <c r="O187" s="43"/>
      <c r="P187" s="138"/>
      <c r="Q187" s="58">
        <f t="shared" si="2"/>
        <v>0</v>
      </c>
    </row>
    <row r="188" spans="1:17" ht="18" customHeight="1" x14ac:dyDescent="0.2">
      <c r="A188" s="473">
        <v>20</v>
      </c>
      <c r="B188" s="474"/>
      <c r="C188" s="477"/>
      <c r="D188" s="478"/>
      <c r="E188" s="159"/>
      <c r="F188" s="140"/>
      <c r="G188" s="41"/>
      <c r="H188" s="142"/>
      <c r="I188" s="131"/>
      <c r="J188" s="36"/>
      <c r="K188" s="142"/>
      <c r="L188" s="131"/>
      <c r="M188" s="36"/>
      <c r="N188" s="142"/>
      <c r="O188" s="43"/>
      <c r="P188" s="138"/>
      <c r="Q188" s="58">
        <f t="shared" si="2"/>
        <v>0</v>
      </c>
    </row>
    <row r="189" spans="1:17" ht="18" customHeight="1" x14ac:dyDescent="0.2">
      <c r="A189" s="473">
        <v>21</v>
      </c>
      <c r="B189" s="474"/>
      <c r="C189" s="477"/>
      <c r="D189" s="478"/>
      <c r="E189" s="159"/>
      <c r="F189" s="140"/>
      <c r="G189" s="41"/>
      <c r="H189" s="142"/>
      <c r="I189" s="131"/>
      <c r="J189" s="36"/>
      <c r="K189" s="142"/>
      <c r="L189" s="131"/>
      <c r="M189" s="36"/>
      <c r="N189" s="142"/>
      <c r="O189" s="43"/>
      <c r="P189" s="138"/>
      <c r="Q189" s="58">
        <f t="shared" si="2"/>
        <v>0</v>
      </c>
    </row>
    <row r="190" spans="1:17" ht="18" customHeight="1" x14ac:dyDescent="0.2">
      <c r="A190" s="473">
        <v>22</v>
      </c>
      <c r="B190" s="474"/>
      <c r="C190" s="477"/>
      <c r="D190" s="478"/>
      <c r="E190" s="159"/>
      <c r="F190" s="140"/>
      <c r="G190" s="41"/>
      <c r="H190" s="142"/>
      <c r="I190" s="131"/>
      <c r="J190" s="36"/>
      <c r="K190" s="142"/>
      <c r="L190" s="131"/>
      <c r="M190" s="36"/>
      <c r="N190" s="142"/>
      <c r="O190" s="43"/>
      <c r="P190" s="138"/>
      <c r="Q190" s="58">
        <f t="shared" si="2"/>
        <v>0</v>
      </c>
    </row>
    <row r="191" spans="1:17" ht="18" customHeight="1" x14ac:dyDescent="0.2">
      <c r="A191" s="473">
        <v>23</v>
      </c>
      <c r="B191" s="474"/>
      <c r="C191" s="477"/>
      <c r="D191" s="478"/>
      <c r="E191" s="159"/>
      <c r="F191" s="140"/>
      <c r="G191" s="41"/>
      <c r="H191" s="142"/>
      <c r="I191" s="131"/>
      <c r="J191" s="36"/>
      <c r="K191" s="142"/>
      <c r="L191" s="131"/>
      <c r="M191" s="36"/>
      <c r="N191" s="142"/>
      <c r="O191" s="43"/>
      <c r="P191" s="138"/>
      <c r="Q191" s="58">
        <f t="shared" si="2"/>
        <v>0</v>
      </c>
    </row>
    <row r="192" spans="1:17" ht="18" customHeight="1" x14ac:dyDescent="0.2">
      <c r="A192" s="473">
        <v>24</v>
      </c>
      <c r="B192" s="474"/>
      <c r="C192" s="477"/>
      <c r="D192" s="478"/>
      <c r="E192" s="159"/>
      <c r="F192" s="140"/>
      <c r="G192" s="41"/>
      <c r="H192" s="142"/>
      <c r="I192" s="131"/>
      <c r="J192" s="36"/>
      <c r="K192" s="142"/>
      <c r="L192" s="131"/>
      <c r="M192" s="36"/>
      <c r="N192" s="142"/>
      <c r="O192" s="43"/>
      <c r="P192" s="138"/>
      <c r="Q192" s="58">
        <f t="shared" si="2"/>
        <v>0</v>
      </c>
    </row>
    <row r="193" spans="1:17" ht="18" customHeight="1" x14ac:dyDescent="0.2">
      <c r="A193" s="473">
        <v>25</v>
      </c>
      <c r="B193" s="474"/>
      <c r="C193" s="477"/>
      <c r="D193" s="478"/>
      <c r="E193" s="159"/>
      <c r="F193" s="140"/>
      <c r="G193" s="41"/>
      <c r="H193" s="142"/>
      <c r="I193" s="131"/>
      <c r="J193" s="36"/>
      <c r="K193" s="142"/>
      <c r="L193" s="131"/>
      <c r="M193" s="36"/>
      <c r="N193" s="142"/>
      <c r="O193" s="43"/>
      <c r="P193" s="138"/>
      <c r="Q193" s="58">
        <f t="shared" si="2"/>
        <v>0</v>
      </c>
    </row>
    <row r="194" spans="1:17" ht="18" customHeight="1" x14ac:dyDescent="0.2">
      <c r="A194" s="473">
        <v>26</v>
      </c>
      <c r="B194" s="474"/>
      <c r="C194" s="477"/>
      <c r="D194" s="478"/>
      <c r="E194" s="159"/>
      <c r="F194" s="140"/>
      <c r="G194" s="41"/>
      <c r="H194" s="142"/>
      <c r="I194" s="131"/>
      <c r="J194" s="36"/>
      <c r="K194" s="142"/>
      <c r="L194" s="131"/>
      <c r="M194" s="36"/>
      <c r="N194" s="142"/>
      <c r="O194" s="43"/>
      <c r="P194" s="138"/>
      <c r="Q194" s="58">
        <f t="shared" si="2"/>
        <v>0</v>
      </c>
    </row>
    <row r="195" spans="1:17" ht="18" customHeight="1" x14ac:dyDescent="0.2">
      <c r="A195" s="473">
        <v>27</v>
      </c>
      <c r="B195" s="474"/>
      <c r="C195" s="477"/>
      <c r="D195" s="478"/>
      <c r="E195" s="159"/>
      <c r="F195" s="140"/>
      <c r="G195" s="41"/>
      <c r="H195" s="142"/>
      <c r="I195" s="131"/>
      <c r="J195" s="36"/>
      <c r="K195" s="142"/>
      <c r="L195" s="131"/>
      <c r="M195" s="36"/>
      <c r="N195" s="142"/>
      <c r="O195" s="43"/>
      <c r="P195" s="138"/>
      <c r="Q195" s="58">
        <f t="shared" si="2"/>
        <v>0</v>
      </c>
    </row>
    <row r="196" spans="1:17" ht="18" customHeight="1" x14ac:dyDescent="0.2">
      <c r="A196" s="473">
        <v>28</v>
      </c>
      <c r="B196" s="474"/>
      <c r="C196" s="477"/>
      <c r="D196" s="478"/>
      <c r="E196" s="159"/>
      <c r="F196" s="140"/>
      <c r="G196" s="41"/>
      <c r="H196" s="142"/>
      <c r="I196" s="131"/>
      <c r="J196" s="36"/>
      <c r="K196" s="142"/>
      <c r="L196" s="131"/>
      <c r="M196" s="36"/>
      <c r="N196" s="142"/>
      <c r="O196" s="43"/>
      <c r="P196" s="138"/>
      <c r="Q196" s="58">
        <f t="shared" si="2"/>
        <v>0</v>
      </c>
    </row>
    <row r="197" spans="1:17" ht="18" customHeight="1" x14ac:dyDescent="0.2">
      <c r="A197" s="473">
        <v>29</v>
      </c>
      <c r="B197" s="474"/>
      <c r="C197" s="477"/>
      <c r="D197" s="478"/>
      <c r="E197" s="159"/>
      <c r="F197" s="140"/>
      <c r="G197" s="41"/>
      <c r="H197" s="142"/>
      <c r="I197" s="131"/>
      <c r="J197" s="36"/>
      <c r="K197" s="142"/>
      <c r="L197" s="131"/>
      <c r="M197" s="36"/>
      <c r="N197" s="142"/>
      <c r="O197" s="43"/>
      <c r="P197" s="138"/>
      <c r="Q197" s="58">
        <f t="shared" si="2"/>
        <v>0</v>
      </c>
    </row>
    <row r="198" spans="1:17" ht="18" customHeight="1" x14ac:dyDescent="0.2">
      <c r="A198" s="473">
        <v>30</v>
      </c>
      <c r="B198" s="474"/>
      <c r="C198" s="477"/>
      <c r="D198" s="478"/>
      <c r="E198" s="159"/>
      <c r="F198" s="140"/>
      <c r="G198" s="41"/>
      <c r="H198" s="142"/>
      <c r="I198" s="131"/>
      <c r="J198" s="36"/>
      <c r="K198" s="142"/>
      <c r="L198" s="131"/>
      <c r="M198" s="36"/>
      <c r="N198" s="142"/>
      <c r="O198" s="43"/>
      <c r="P198" s="138"/>
      <c r="Q198" s="58">
        <f t="shared" si="2"/>
        <v>0</v>
      </c>
    </row>
    <row r="199" spans="1:17" ht="18" customHeight="1" x14ac:dyDescent="0.2">
      <c r="A199" s="473">
        <v>31</v>
      </c>
      <c r="B199" s="474"/>
      <c r="C199" s="477"/>
      <c r="D199" s="478"/>
      <c r="E199" s="159"/>
      <c r="F199" s="140"/>
      <c r="G199" s="41"/>
      <c r="H199" s="142"/>
      <c r="I199" s="131"/>
      <c r="J199" s="36"/>
      <c r="K199" s="142"/>
      <c r="L199" s="131"/>
      <c r="M199" s="36"/>
      <c r="N199" s="142"/>
      <c r="O199" s="43"/>
      <c r="P199" s="138"/>
      <c r="Q199" s="58">
        <f t="shared" si="2"/>
        <v>0</v>
      </c>
    </row>
    <row r="200" spans="1:17" ht="18" customHeight="1" x14ac:dyDescent="0.2">
      <c r="A200" s="473">
        <v>32</v>
      </c>
      <c r="B200" s="474"/>
      <c r="C200" s="477"/>
      <c r="D200" s="478"/>
      <c r="E200" s="159"/>
      <c r="F200" s="140"/>
      <c r="G200" s="41"/>
      <c r="H200" s="142"/>
      <c r="I200" s="131"/>
      <c r="J200" s="36"/>
      <c r="K200" s="142"/>
      <c r="L200" s="131"/>
      <c r="M200" s="36"/>
      <c r="N200" s="142"/>
      <c r="O200" s="43"/>
      <c r="P200" s="138"/>
      <c r="Q200" s="58">
        <f t="shared" si="2"/>
        <v>0</v>
      </c>
    </row>
    <row r="201" spans="1:17" ht="18" customHeight="1" x14ac:dyDescent="0.2">
      <c r="A201" s="473">
        <v>33</v>
      </c>
      <c r="B201" s="474"/>
      <c r="C201" s="477"/>
      <c r="D201" s="478"/>
      <c r="E201" s="159"/>
      <c r="F201" s="140"/>
      <c r="G201" s="41"/>
      <c r="H201" s="142"/>
      <c r="I201" s="131"/>
      <c r="J201" s="36"/>
      <c r="K201" s="142"/>
      <c r="L201" s="131"/>
      <c r="M201" s="36"/>
      <c r="N201" s="142"/>
      <c r="O201" s="43"/>
      <c r="P201" s="138"/>
      <c r="Q201" s="58">
        <f t="shared" si="2"/>
        <v>0</v>
      </c>
    </row>
    <row r="202" spans="1:17" ht="18" customHeight="1" x14ac:dyDescent="0.2">
      <c r="A202" s="473">
        <v>34</v>
      </c>
      <c r="B202" s="474"/>
      <c r="C202" s="477"/>
      <c r="D202" s="478"/>
      <c r="E202" s="159"/>
      <c r="F202" s="140"/>
      <c r="G202" s="41"/>
      <c r="H202" s="142"/>
      <c r="I202" s="131"/>
      <c r="J202" s="36"/>
      <c r="K202" s="142"/>
      <c r="L202" s="131"/>
      <c r="M202" s="36"/>
      <c r="N202" s="142"/>
      <c r="O202" s="43"/>
      <c r="P202" s="138"/>
      <c r="Q202" s="58">
        <f t="shared" si="2"/>
        <v>0</v>
      </c>
    </row>
    <row r="203" spans="1:17" ht="18" customHeight="1" x14ac:dyDescent="0.2">
      <c r="A203" s="473">
        <v>35</v>
      </c>
      <c r="B203" s="474"/>
      <c r="C203" s="477"/>
      <c r="D203" s="478"/>
      <c r="E203" s="159"/>
      <c r="F203" s="140"/>
      <c r="G203" s="41"/>
      <c r="H203" s="142"/>
      <c r="I203" s="131"/>
      <c r="J203" s="36"/>
      <c r="K203" s="142"/>
      <c r="L203" s="131"/>
      <c r="M203" s="36"/>
      <c r="N203" s="142"/>
      <c r="O203" s="43"/>
      <c r="P203" s="138"/>
      <c r="Q203" s="58">
        <f t="shared" si="2"/>
        <v>0</v>
      </c>
    </row>
    <row r="204" spans="1:17" ht="18" customHeight="1" x14ac:dyDescent="0.2">
      <c r="A204" s="473">
        <v>36</v>
      </c>
      <c r="B204" s="474"/>
      <c r="C204" s="477"/>
      <c r="D204" s="478"/>
      <c r="E204" s="159"/>
      <c r="F204" s="140"/>
      <c r="G204" s="41"/>
      <c r="H204" s="142"/>
      <c r="I204" s="131"/>
      <c r="J204" s="36"/>
      <c r="K204" s="142"/>
      <c r="L204" s="131"/>
      <c r="M204" s="36"/>
      <c r="N204" s="142"/>
      <c r="O204" s="43"/>
      <c r="P204" s="138"/>
      <c r="Q204" s="58">
        <f t="shared" si="2"/>
        <v>0</v>
      </c>
    </row>
    <row r="205" spans="1:17" ht="18" customHeight="1" x14ac:dyDescent="0.2">
      <c r="A205" s="473">
        <v>37</v>
      </c>
      <c r="B205" s="474"/>
      <c r="C205" s="477"/>
      <c r="D205" s="478"/>
      <c r="E205" s="159"/>
      <c r="F205" s="140"/>
      <c r="G205" s="41"/>
      <c r="H205" s="142"/>
      <c r="I205" s="131"/>
      <c r="J205" s="36"/>
      <c r="K205" s="142"/>
      <c r="L205" s="131"/>
      <c r="M205" s="36"/>
      <c r="N205" s="142"/>
      <c r="O205" s="43"/>
      <c r="P205" s="138"/>
      <c r="Q205" s="58">
        <f t="shared" si="2"/>
        <v>0</v>
      </c>
    </row>
    <row r="206" spans="1:17" ht="18" customHeight="1" x14ac:dyDescent="0.2">
      <c r="A206" s="473">
        <v>38</v>
      </c>
      <c r="B206" s="474"/>
      <c r="C206" s="477"/>
      <c r="D206" s="478"/>
      <c r="E206" s="159"/>
      <c r="F206" s="140"/>
      <c r="G206" s="41"/>
      <c r="H206" s="142"/>
      <c r="I206" s="131"/>
      <c r="J206" s="36"/>
      <c r="K206" s="142"/>
      <c r="L206" s="131"/>
      <c r="M206" s="36"/>
      <c r="N206" s="142"/>
      <c r="O206" s="43"/>
      <c r="P206" s="138"/>
      <c r="Q206" s="58">
        <f t="shared" si="2"/>
        <v>0</v>
      </c>
    </row>
    <row r="207" spans="1:17" ht="18" customHeight="1" x14ac:dyDescent="0.2">
      <c r="A207" s="473">
        <v>39</v>
      </c>
      <c r="B207" s="474"/>
      <c r="C207" s="477"/>
      <c r="D207" s="478"/>
      <c r="E207" s="159"/>
      <c r="F207" s="140"/>
      <c r="G207" s="41"/>
      <c r="H207" s="142"/>
      <c r="I207" s="131"/>
      <c r="J207" s="36"/>
      <c r="K207" s="142"/>
      <c r="L207" s="131"/>
      <c r="M207" s="36"/>
      <c r="N207" s="142"/>
      <c r="O207" s="43"/>
      <c r="P207" s="138"/>
      <c r="Q207" s="58">
        <f t="shared" si="2"/>
        <v>0</v>
      </c>
    </row>
    <row r="208" spans="1:17" ht="18" customHeight="1" x14ac:dyDescent="0.2">
      <c r="A208" s="473">
        <v>40</v>
      </c>
      <c r="B208" s="474"/>
      <c r="C208" s="477"/>
      <c r="D208" s="478"/>
      <c r="E208" s="159"/>
      <c r="F208" s="140"/>
      <c r="G208" s="41"/>
      <c r="H208" s="142"/>
      <c r="I208" s="131"/>
      <c r="J208" s="36"/>
      <c r="K208" s="142"/>
      <c r="L208" s="131"/>
      <c r="M208" s="36"/>
      <c r="N208" s="142"/>
      <c r="O208" s="43"/>
      <c r="P208" s="138"/>
      <c r="Q208" s="58">
        <f t="shared" si="2"/>
        <v>0</v>
      </c>
    </row>
    <row r="209" spans="1:17" ht="18" customHeight="1" x14ac:dyDescent="0.2">
      <c r="A209" s="473">
        <v>41</v>
      </c>
      <c r="B209" s="474"/>
      <c r="C209" s="477"/>
      <c r="D209" s="478"/>
      <c r="E209" s="159"/>
      <c r="F209" s="140"/>
      <c r="G209" s="41"/>
      <c r="H209" s="142"/>
      <c r="I209" s="131"/>
      <c r="J209" s="36"/>
      <c r="K209" s="142"/>
      <c r="L209" s="131"/>
      <c r="M209" s="36"/>
      <c r="N209" s="142"/>
      <c r="O209" s="43"/>
      <c r="P209" s="138"/>
      <c r="Q209" s="58">
        <f t="shared" si="2"/>
        <v>0</v>
      </c>
    </row>
    <row r="210" spans="1:17" ht="18" customHeight="1" x14ac:dyDescent="0.2">
      <c r="A210" s="473">
        <v>42</v>
      </c>
      <c r="B210" s="474"/>
      <c r="C210" s="477"/>
      <c r="D210" s="478"/>
      <c r="E210" s="159"/>
      <c r="F210" s="140"/>
      <c r="G210" s="41"/>
      <c r="H210" s="142"/>
      <c r="I210" s="131"/>
      <c r="J210" s="36"/>
      <c r="K210" s="142"/>
      <c r="L210" s="131"/>
      <c r="M210" s="36"/>
      <c r="N210" s="142"/>
      <c r="O210" s="43"/>
      <c r="P210" s="138"/>
      <c r="Q210" s="58">
        <f t="shared" si="2"/>
        <v>0</v>
      </c>
    </row>
    <row r="211" spans="1:17" ht="18" customHeight="1" x14ac:dyDescent="0.2">
      <c r="A211" s="473">
        <v>43</v>
      </c>
      <c r="B211" s="474"/>
      <c r="C211" s="477"/>
      <c r="D211" s="478"/>
      <c r="E211" s="159"/>
      <c r="F211" s="140"/>
      <c r="G211" s="41"/>
      <c r="H211" s="142"/>
      <c r="I211" s="131"/>
      <c r="J211" s="36"/>
      <c r="K211" s="142"/>
      <c r="L211" s="131"/>
      <c r="M211" s="36"/>
      <c r="N211" s="142"/>
      <c r="O211" s="43"/>
      <c r="P211" s="138"/>
      <c r="Q211" s="58">
        <f t="shared" si="2"/>
        <v>0</v>
      </c>
    </row>
    <row r="212" spans="1:17" ht="18" customHeight="1" x14ac:dyDescent="0.2">
      <c r="A212" s="473">
        <v>44</v>
      </c>
      <c r="B212" s="474"/>
      <c r="C212" s="477"/>
      <c r="D212" s="478"/>
      <c r="E212" s="159"/>
      <c r="F212" s="140"/>
      <c r="G212" s="41"/>
      <c r="H212" s="142"/>
      <c r="I212" s="131"/>
      <c r="J212" s="36"/>
      <c r="K212" s="142"/>
      <c r="L212" s="131"/>
      <c r="M212" s="36"/>
      <c r="N212" s="142"/>
      <c r="O212" s="43"/>
      <c r="P212" s="138"/>
      <c r="Q212" s="58">
        <f t="shared" si="2"/>
        <v>0</v>
      </c>
    </row>
    <row r="213" spans="1:17" ht="18" customHeight="1" x14ac:dyDescent="0.2">
      <c r="A213" s="473">
        <v>45</v>
      </c>
      <c r="B213" s="474"/>
      <c r="C213" s="477"/>
      <c r="D213" s="478"/>
      <c r="E213" s="159"/>
      <c r="F213" s="140"/>
      <c r="G213" s="41"/>
      <c r="H213" s="142"/>
      <c r="I213" s="131"/>
      <c r="J213" s="36"/>
      <c r="K213" s="142"/>
      <c r="L213" s="131"/>
      <c r="M213" s="36"/>
      <c r="N213" s="142"/>
      <c r="O213" s="43"/>
      <c r="P213" s="138"/>
      <c r="Q213" s="58">
        <f t="shared" si="2"/>
        <v>0</v>
      </c>
    </row>
    <row r="214" spans="1:17" ht="18" customHeight="1" x14ac:dyDescent="0.2">
      <c r="A214" s="473">
        <v>46</v>
      </c>
      <c r="B214" s="474"/>
      <c r="C214" s="477"/>
      <c r="D214" s="478"/>
      <c r="E214" s="159"/>
      <c r="F214" s="140"/>
      <c r="G214" s="41"/>
      <c r="H214" s="142"/>
      <c r="I214" s="131"/>
      <c r="J214" s="36"/>
      <c r="K214" s="142"/>
      <c r="L214" s="131"/>
      <c r="M214" s="36"/>
      <c r="N214" s="142"/>
      <c r="O214" s="43"/>
      <c r="P214" s="138"/>
      <c r="Q214" s="58">
        <f t="shared" si="2"/>
        <v>0</v>
      </c>
    </row>
    <row r="215" spans="1:17" ht="18" customHeight="1" x14ac:dyDescent="0.2">
      <c r="A215" s="473">
        <v>47</v>
      </c>
      <c r="B215" s="474"/>
      <c r="C215" s="477"/>
      <c r="D215" s="478"/>
      <c r="E215" s="159"/>
      <c r="F215" s="140"/>
      <c r="G215" s="41"/>
      <c r="H215" s="142"/>
      <c r="I215" s="131"/>
      <c r="J215" s="36"/>
      <c r="K215" s="142"/>
      <c r="L215" s="131"/>
      <c r="M215" s="36"/>
      <c r="N215" s="142"/>
      <c r="O215" s="43"/>
      <c r="P215" s="138"/>
      <c r="Q215" s="58">
        <f t="shared" si="2"/>
        <v>0</v>
      </c>
    </row>
    <row r="216" spans="1:17" ht="18" customHeight="1" x14ac:dyDescent="0.2">
      <c r="A216" s="473">
        <v>48</v>
      </c>
      <c r="B216" s="474"/>
      <c r="C216" s="477"/>
      <c r="D216" s="478"/>
      <c r="E216" s="159"/>
      <c r="F216" s="140"/>
      <c r="G216" s="41"/>
      <c r="H216" s="142"/>
      <c r="I216" s="131"/>
      <c r="J216" s="36"/>
      <c r="K216" s="142"/>
      <c r="L216" s="131"/>
      <c r="M216" s="36"/>
      <c r="N216" s="142"/>
      <c r="O216" s="43"/>
      <c r="P216" s="138"/>
      <c r="Q216" s="58">
        <f t="shared" si="2"/>
        <v>0</v>
      </c>
    </row>
    <row r="217" spans="1:17" ht="18" customHeight="1" x14ac:dyDescent="0.2">
      <c r="A217" s="473">
        <v>49</v>
      </c>
      <c r="B217" s="474"/>
      <c r="C217" s="477"/>
      <c r="D217" s="478"/>
      <c r="E217" s="159"/>
      <c r="F217" s="140"/>
      <c r="G217" s="41"/>
      <c r="H217" s="142"/>
      <c r="I217" s="131"/>
      <c r="J217" s="36"/>
      <c r="K217" s="142"/>
      <c r="L217" s="131"/>
      <c r="M217" s="36"/>
      <c r="N217" s="142"/>
      <c r="O217" s="43"/>
      <c r="P217" s="138"/>
      <c r="Q217" s="58">
        <f t="shared" si="2"/>
        <v>0</v>
      </c>
    </row>
    <row r="218" spans="1:17" ht="18" customHeight="1" x14ac:dyDescent="0.2">
      <c r="A218" s="564">
        <v>50</v>
      </c>
      <c r="B218" s="565"/>
      <c r="C218" s="559"/>
      <c r="D218" s="560"/>
      <c r="E218" s="160"/>
      <c r="F218" s="141"/>
      <c r="G218" s="42"/>
      <c r="H218" s="143"/>
      <c r="I218" s="132"/>
      <c r="J218" s="37"/>
      <c r="K218" s="143"/>
      <c r="L218" s="132"/>
      <c r="M218" s="37"/>
      <c r="N218" s="143"/>
      <c r="O218" s="42"/>
      <c r="P218" s="145"/>
      <c r="Q218" s="59">
        <f t="shared" si="2"/>
        <v>0</v>
      </c>
    </row>
    <row r="221" spans="1:17" ht="20.05" customHeight="1" x14ac:dyDescent="0.2">
      <c r="A221" s="34" t="s">
        <v>104</v>
      </c>
      <c r="B221" s="34"/>
      <c r="C221" s="34"/>
      <c r="D221" s="34"/>
    </row>
    <row r="222" spans="1:17" ht="20.05" customHeight="1" x14ac:dyDescent="0.2">
      <c r="A222" s="1" t="s">
        <v>13</v>
      </c>
      <c r="B222" s="1"/>
      <c r="C222" s="1"/>
      <c r="D222" s="1"/>
      <c r="F222" s="561" t="s">
        <v>14</v>
      </c>
      <c r="G222" s="562"/>
      <c r="H222" s="562"/>
    </row>
    <row r="223" spans="1:17" ht="20.05" customHeight="1" x14ac:dyDescent="0.2">
      <c r="A223" s="520" t="s">
        <v>4</v>
      </c>
      <c r="B223" s="520"/>
      <c r="C223" s="520"/>
      <c r="D223" s="520"/>
      <c r="E223" s="521"/>
      <c r="F223" s="563" t="s">
        <v>106</v>
      </c>
      <c r="G223" s="521"/>
      <c r="H223" s="521"/>
    </row>
    <row r="224" spans="1:17" ht="20.05" customHeight="1" x14ac:dyDescent="0.2">
      <c r="A224" s="517" t="s">
        <v>58</v>
      </c>
      <c r="B224" s="518"/>
      <c r="C224" s="518"/>
      <c r="D224" s="518"/>
      <c r="E224" s="519"/>
      <c r="F224" s="524">
        <f>SUMIFS($Q$169:$Q$218,$C$169:$C$218,A224)</f>
        <v>0</v>
      </c>
      <c r="G224" s="525"/>
      <c r="H224" s="526"/>
    </row>
    <row r="225" spans="1:8" ht="20.05" customHeight="1" x14ac:dyDescent="0.2">
      <c r="A225" s="517" t="s">
        <v>59</v>
      </c>
      <c r="B225" s="518"/>
      <c r="C225" s="518"/>
      <c r="D225" s="518"/>
      <c r="E225" s="519"/>
      <c r="F225" s="524">
        <f>SUMIFS($Q$169:$Q$218,$C$169:$C$218,A225)</f>
        <v>0</v>
      </c>
      <c r="G225" s="525"/>
      <c r="H225" s="526"/>
    </row>
    <row r="226" spans="1:8" ht="20.05" customHeight="1" x14ac:dyDescent="0.2">
      <c r="A226" s="529" t="s">
        <v>123</v>
      </c>
      <c r="B226" s="149"/>
      <c r="C226" s="517" t="s">
        <v>60</v>
      </c>
      <c r="D226" s="518"/>
      <c r="E226" s="519"/>
      <c r="F226" s="524">
        <f>SUMIFS($Q$169:$Q$218,$C$169:$C$218,C226)</f>
        <v>0</v>
      </c>
      <c r="G226" s="525"/>
      <c r="H226" s="526"/>
    </row>
    <row r="227" spans="1:8" ht="20.05" customHeight="1" x14ac:dyDescent="0.2">
      <c r="A227" s="530"/>
      <c r="B227" s="150"/>
      <c r="C227" s="517" t="s">
        <v>61</v>
      </c>
      <c r="D227" s="518"/>
      <c r="E227" s="519"/>
      <c r="F227" s="524">
        <f>SUMIFS($Q$169:$Q$218,$C$169:$C$218,C227)</f>
        <v>0</v>
      </c>
      <c r="G227" s="525"/>
      <c r="H227" s="526"/>
    </row>
    <row r="228" spans="1:8" ht="20.05" customHeight="1" x14ac:dyDescent="0.2">
      <c r="A228" s="530"/>
      <c r="B228" s="150"/>
      <c r="C228" s="517" t="s">
        <v>62</v>
      </c>
      <c r="D228" s="518"/>
      <c r="E228" s="519"/>
      <c r="F228" s="524">
        <f>SUMIFS($Q$169:$Q$218,$C$169:$C$218,C228)</f>
        <v>0</v>
      </c>
      <c r="G228" s="525"/>
      <c r="H228" s="526"/>
    </row>
    <row r="229" spans="1:8" ht="20.05" customHeight="1" x14ac:dyDescent="0.2">
      <c r="A229" s="530"/>
      <c r="B229" s="150"/>
      <c r="C229" s="517" t="s">
        <v>63</v>
      </c>
      <c r="D229" s="518"/>
      <c r="E229" s="519"/>
      <c r="F229" s="524">
        <f>SUMIFS($Q$169:$Q$218,$C$169:$C$218,C229)</f>
        <v>0</v>
      </c>
      <c r="G229" s="525"/>
      <c r="H229" s="526"/>
    </row>
    <row r="230" spans="1:8" ht="20.05" customHeight="1" x14ac:dyDescent="0.2">
      <c r="A230" s="531"/>
      <c r="B230" s="151"/>
      <c r="C230" s="518" t="s">
        <v>122</v>
      </c>
      <c r="D230" s="518"/>
      <c r="E230" s="519"/>
      <c r="F230" s="524">
        <f>SUM($F$226:$H$229)</f>
        <v>0</v>
      </c>
      <c r="G230" s="534"/>
      <c r="H230" s="535"/>
    </row>
    <row r="231" spans="1:8" ht="19.600000000000001" customHeight="1" x14ac:dyDescent="0.2">
      <c r="A231" s="517" t="s">
        <v>64</v>
      </c>
      <c r="B231" s="518"/>
      <c r="C231" s="518"/>
      <c r="D231" s="518"/>
      <c r="E231" s="519"/>
      <c r="F231" s="524">
        <f>SUM($F$224:$H$225,$F$230)</f>
        <v>0</v>
      </c>
      <c r="G231" s="525"/>
      <c r="H231" s="526"/>
    </row>
    <row r="232" spans="1:8" ht="19.600000000000001" customHeight="1" x14ac:dyDescent="0.2">
      <c r="A232" s="517" t="s">
        <v>107</v>
      </c>
      <c r="B232" s="518"/>
      <c r="C232" s="518"/>
      <c r="D232" s="518"/>
      <c r="E232" s="519"/>
      <c r="F232" s="524">
        <f>SUMIFS($Q$169:$Q$218,$C$169:$C$218,A232)</f>
        <v>0</v>
      </c>
      <c r="G232" s="525"/>
      <c r="H232" s="526"/>
    </row>
    <row r="233" spans="1:8" ht="19.600000000000001" customHeight="1" x14ac:dyDescent="0.2">
      <c r="A233" s="517" t="s">
        <v>108</v>
      </c>
      <c r="B233" s="518"/>
      <c r="C233" s="518"/>
      <c r="D233" s="518"/>
      <c r="E233" s="519"/>
      <c r="F233" s="524">
        <f>SUM($F$231,$F$232)</f>
        <v>0</v>
      </c>
      <c r="G233" s="525"/>
      <c r="H233" s="526"/>
    </row>
    <row r="234" spans="1:8" ht="19.600000000000001" customHeight="1" x14ac:dyDescent="0.2">
      <c r="A234" s="74"/>
      <c r="B234" s="74"/>
      <c r="C234" s="74"/>
      <c r="D234" s="74"/>
      <c r="F234" s="75"/>
      <c r="G234" s="76"/>
      <c r="H234" s="76"/>
    </row>
    <row r="235" spans="1:8" ht="19.600000000000001" customHeight="1" x14ac:dyDescent="0.2">
      <c r="A235" s="74"/>
      <c r="B235" s="74"/>
      <c r="C235" s="74"/>
      <c r="D235" s="74"/>
      <c r="F235" s="75"/>
      <c r="G235" s="76"/>
      <c r="H235" s="76"/>
    </row>
    <row r="236" spans="1:8" ht="19.600000000000001" customHeight="1" x14ac:dyDescent="0.2">
      <c r="A236" s="66" t="s">
        <v>5</v>
      </c>
      <c r="B236" s="66"/>
      <c r="C236" s="66"/>
      <c r="D236" s="66"/>
      <c r="E236" s="77"/>
    </row>
    <row r="237" spans="1:8" ht="19.600000000000001" customHeight="1" x14ac:dyDescent="0.2">
      <c r="A237" s="527"/>
      <c r="B237" s="528"/>
      <c r="C237" s="520" t="s">
        <v>10</v>
      </c>
      <c r="D237" s="521"/>
      <c r="E237" s="78" t="s">
        <v>23</v>
      </c>
      <c r="F237" s="522" t="s">
        <v>106</v>
      </c>
      <c r="G237" s="523"/>
      <c r="H237" s="523"/>
    </row>
    <row r="238" spans="1:8" ht="20.05" customHeight="1" x14ac:dyDescent="0.2">
      <c r="A238" s="545" t="s">
        <v>24</v>
      </c>
      <c r="B238" s="546"/>
      <c r="C238" s="522" t="s">
        <v>3</v>
      </c>
      <c r="D238" s="521"/>
      <c r="E238" s="79" t="s">
        <v>149</v>
      </c>
      <c r="F238" s="532">
        <f t="shared" ref="F238:F248" si="3">SUMIFS($Q$10:$Q$159,$D$10:$D$159,$E238,$R$10:$R$159,"")</f>
        <v>0</v>
      </c>
      <c r="G238" s="533"/>
      <c r="H238" s="533"/>
    </row>
    <row r="239" spans="1:8" ht="20.05" customHeight="1" x14ac:dyDescent="0.2">
      <c r="A239" s="547"/>
      <c r="B239" s="548"/>
      <c r="C239" s="522" t="s">
        <v>150</v>
      </c>
      <c r="D239" s="521"/>
      <c r="E239" s="79" t="s">
        <v>150</v>
      </c>
      <c r="F239" s="532">
        <f t="shared" si="3"/>
        <v>0</v>
      </c>
      <c r="G239" s="533"/>
      <c r="H239" s="533"/>
    </row>
    <row r="240" spans="1:8" ht="20.05" customHeight="1" x14ac:dyDescent="0.2">
      <c r="A240" s="547"/>
      <c r="B240" s="548"/>
      <c r="C240" s="522" t="s">
        <v>38</v>
      </c>
      <c r="D240" s="521"/>
      <c r="E240" s="79" t="s">
        <v>1</v>
      </c>
      <c r="F240" s="532">
        <f t="shared" si="3"/>
        <v>0</v>
      </c>
      <c r="G240" s="533"/>
      <c r="H240" s="533"/>
    </row>
    <row r="241" spans="1:8" ht="20.05" customHeight="1" x14ac:dyDescent="0.2">
      <c r="A241" s="547"/>
      <c r="B241" s="548"/>
      <c r="C241" s="522"/>
      <c r="D241" s="521"/>
      <c r="E241" s="79" t="s">
        <v>27</v>
      </c>
      <c r="F241" s="532">
        <f t="shared" si="3"/>
        <v>0</v>
      </c>
      <c r="G241" s="533"/>
      <c r="H241" s="533"/>
    </row>
    <row r="242" spans="1:8" ht="20.05" customHeight="1" x14ac:dyDescent="0.2">
      <c r="A242" s="547"/>
      <c r="B242" s="548"/>
      <c r="C242" s="522"/>
      <c r="D242" s="521"/>
      <c r="E242" s="79" t="s">
        <v>9</v>
      </c>
      <c r="F242" s="532">
        <f t="shared" si="3"/>
        <v>0</v>
      </c>
      <c r="G242" s="533"/>
      <c r="H242" s="533"/>
    </row>
    <row r="243" spans="1:8" ht="20.05" customHeight="1" x14ac:dyDescent="0.2">
      <c r="A243" s="547"/>
      <c r="B243" s="548"/>
      <c r="C243" s="522" t="s">
        <v>49</v>
      </c>
      <c r="D243" s="521"/>
      <c r="E243" s="79" t="s">
        <v>26</v>
      </c>
      <c r="F243" s="532">
        <f t="shared" si="3"/>
        <v>0</v>
      </c>
      <c r="G243" s="533"/>
      <c r="H243" s="533"/>
    </row>
    <row r="244" spans="1:8" ht="20.05" customHeight="1" x14ac:dyDescent="0.2">
      <c r="A244" s="547"/>
      <c r="B244" s="548"/>
      <c r="C244" s="522"/>
      <c r="D244" s="521"/>
      <c r="E244" s="79" t="s">
        <v>2</v>
      </c>
      <c r="F244" s="532">
        <f t="shared" si="3"/>
        <v>0</v>
      </c>
      <c r="G244" s="533"/>
      <c r="H244" s="533"/>
    </row>
    <row r="245" spans="1:8" ht="20.05" customHeight="1" x14ac:dyDescent="0.2">
      <c r="A245" s="547"/>
      <c r="B245" s="548"/>
      <c r="C245" s="522"/>
      <c r="D245" s="521"/>
      <c r="E245" s="79" t="s">
        <v>25</v>
      </c>
      <c r="F245" s="532">
        <f t="shared" si="3"/>
        <v>0</v>
      </c>
      <c r="G245" s="533"/>
      <c r="H245" s="533"/>
    </row>
    <row r="246" spans="1:8" ht="20.05" customHeight="1" x14ac:dyDescent="0.2">
      <c r="A246" s="547"/>
      <c r="B246" s="548"/>
      <c r="C246" s="522"/>
      <c r="D246" s="521"/>
      <c r="E246" s="79" t="s">
        <v>28</v>
      </c>
      <c r="F246" s="532">
        <f t="shared" si="3"/>
        <v>0</v>
      </c>
      <c r="G246" s="533"/>
      <c r="H246" s="533"/>
    </row>
    <row r="247" spans="1:8" ht="20.05" customHeight="1" x14ac:dyDescent="0.2">
      <c r="A247" s="547"/>
      <c r="B247" s="548"/>
      <c r="C247" s="522"/>
      <c r="D247" s="521"/>
      <c r="E247" s="79" t="s">
        <v>20</v>
      </c>
      <c r="F247" s="532">
        <f t="shared" si="3"/>
        <v>0</v>
      </c>
      <c r="G247" s="533"/>
      <c r="H247" s="533"/>
    </row>
    <row r="248" spans="1:8" ht="20.05" customHeight="1" x14ac:dyDescent="0.2">
      <c r="A248" s="547"/>
      <c r="B248" s="548"/>
      <c r="C248" s="543" t="s">
        <v>121</v>
      </c>
      <c r="D248" s="544"/>
      <c r="E248" s="79" t="s">
        <v>8</v>
      </c>
      <c r="F248" s="532">
        <f t="shared" si="3"/>
        <v>0</v>
      </c>
      <c r="G248" s="533"/>
      <c r="H248" s="533"/>
    </row>
    <row r="249" spans="1:8" ht="20.05" customHeight="1" x14ac:dyDescent="0.2">
      <c r="A249" s="547"/>
      <c r="B249" s="548"/>
      <c r="C249" s="520" t="s">
        <v>18</v>
      </c>
      <c r="D249" s="520"/>
      <c r="E249" s="521"/>
      <c r="F249" s="532">
        <f>SUM($F$238:$H$248)</f>
        <v>0</v>
      </c>
      <c r="G249" s="533"/>
      <c r="H249" s="533"/>
    </row>
    <row r="250" spans="1:8" ht="20.05" customHeight="1" x14ac:dyDescent="0.2">
      <c r="A250" s="547"/>
      <c r="B250" s="548"/>
      <c r="C250" s="522" t="s">
        <v>15</v>
      </c>
      <c r="D250" s="522"/>
      <c r="E250" s="521"/>
      <c r="F250" s="541"/>
      <c r="G250" s="542"/>
      <c r="H250" s="542"/>
    </row>
    <row r="251" spans="1:8" ht="20.05" customHeight="1" x14ac:dyDescent="0.2">
      <c r="A251" s="549"/>
      <c r="B251" s="550"/>
      <c r="C251" s="520" t="s">
        <v>30</v>
      </c>
      <c r="D251" s="520"/>
      <c r="E251" s="521"/>
      <c r="F251" s="532">
        <f>$F$249-$F$250</f>
        <v>0</v>
      </c>
      <c r="G251" s="533"/>
      <c r="H251" s="533"/>
    </row>
    <row r="252" spans="1:8" ht="20.05" customHeight="1" x14ac:dyDescent="0.2">
      <c r="A252" s="551" t="s">
        <v>43</v>
      </c>
      <c r="B252" s="552"/>
      <c r="C252" s="522" t="s">
        <v>3</v>
      </c>
      <c r="D252" s="521"/>
      <c r="E252" s="79" t="s">
        <v>149</v>
      </c>
      <c r="F252" s="540">
        <f t="shared" ref="F252:F262" si="4">SUMIFS($Q$10:$Q$159,$D$10:$D$159,$E252,$R$10:$R$159,"○")</f>
        <v>0</v>
      </c>
      <c r="G252" s="533"/>
      <c r="H252" s="533"/>
    </row>
    <row r="253" spans="1:8" ht="20.05" customHeight="1" x14ac:dyDescent="0.2">
      <c r="A253" s="553"/>
      <c r="B253" s="554"/>
      <c r="C253" s="522" t="s">
        <v>150</v>
      </c>
      <c r="D253" s="521"/>
      <c r="E253" s="79" t="s">
        <v>150</v>
      </c>
      <c r="F253" s="540">
        <f t="shared" si="4"/>
        <v>0</v>
      </c>
      <c r="G253" s="533"/>
      <c r="H253" s="533"/>
    </row>
    <row r="254" spans="1:8" ht="20.05" customHeight="1" x14ac:dyDescent="0.2">
      <c r="A254" s="553"/>
      <c r="B254" s="554"/>
      <c r="C254" s="522" t="s">
        <v>38</v>
      </c>
      <c r="D254" s="521"/>
      <c r="E254" s="79" t="s">
        <v>1</v>
      </c>
      <c r="F254" s="540">
        <f t="shared" si="4"/>
        <v>0</v>
      </c>
      <c r="G254" s="533"/>
      <c r="H254" s="533"/>
    </row>
    <row r="255" spans="1:8" ht="20.05" customHeight="1" x14ac:dyDescent="0.2">
      <c r="A255" s="553"/>
      <c r="B255" s="554"/>
      <c r="C255" s="522"/>
      <c r="D255" s="521"/>
      <c r="E255" s="79" t="s">
        <v>27</v>
      </c>
      <c r="F255" s="540">
        <f t="shared" si="4"/>
        <v>0</v>
      </c>
      <c r="G255" s="533"/>
      <c r="H255" s="533"/>
    </row>
    <row r="256" spans="1:8" ht="20.05" customHeight="1" x14ac:dyDescent="0.2">
      <c r="A256" s="553"/>
      <c r="B256" s="554"/>
      <c r="C256" s="522"/>
      <c r="D256" s="521"/>
      <c r="E256" s="79" t="s">
        <v>9</v>
      </c>
      <c r="F256" s="540">
        <f t="shared" si="4"/>
        <v>0</v>
      </c>
      <c r="G256" s="533"/>
      <c r="H256" s="533"/>
    </row>
    <row r="257" spans="1:24" ht="20.05" customHeight="1" x14ac:dyDescent="0.2">
      <c r="A257" s="553"/>
      <c r="B257" s="554"/>
      <c r="C257" s="522" t="s">
        <v>49</v>
      </c>
      <c r="D257" s="521"/>
      <c r="E257" s="79" t="s">
        <v>26</v>
      </c>
      <c r="F257" s="540">
        <f t="shared" si="4"/>
        <v>0</v>
      </c>
      <c r="G257" s="533"/>
      <c r="H257" s="533"/>
    </row>
    <row r="258" spans="1:24" ht="20.05" customHeight="1" x14ac:dyDescent="0.2">
      <c r="A258" s="553"/>
      <c r="B258" s="554"/>
      <c r="C258" s="522"/>
      <c r="D258" s="521"/>
      <c r="E258" s="79" t="s">
        <v>2</v>
      </c>
      <c r="F258" s="540">
        <f t="shared" si="4"/>
        <v>0</v>
      </c>
      <c r="G258" s="533"/>
      <c r="H258" s="533"/>
    </row>
    <row r="259" spans="1:24" ht="20.05" customHeight="1" x14ac:dyDescent="0.2">
      <c r="A259" s="553"/>
      <c r="B259" s="554"/>
      <c r="C259" s="522"/>
      <c r="D259" s="521"/>
      <c r="E259" s="79" t="s">
        <v>25</v>
      </c>
      <c r="F259" s="540">
        <f t="shared" si="4"/>
        <v>0</v>
      </c>
      <c r="G259" s="533"/>
      <c r="H259" s="533"/>
    </row>
    <row r="260" spans="1:24" ht="20.05" customHeight="1" x14ac:dyDescent="0.2">
      <c r="A260" s="553"/>
      <c r="B260" s="554"/>
      <c r="C260" s="522"/>
      <c r="D260" s="521"/>
      <c r="E260" s="79" t="s">
        <v>28</v>
      </c>
      <c r="F260" s="540">
        <f t="shared" si="4"/>
        <v>0</v>
      </c>
      <c r="G260" s="533"/>
      <c r="H260" s="533"/>
    </row>
    <row r="261" spans="1:24" ht="20.05" customHeight="1" x14ac:dyDescent="0.2">
      <c r="A261" s="553"/>
      <c r="B261" s="554"/>
      <c r="C261" s="522"/>
      <c r="D261" s="521"/>
      <c r="E261" s="79" t="s">
        <v>20</v>
      </c>
      <c r="F261" s="540">
        <f t="shared" si="4"/>
        <v>0</v>
      </c>
      <c r="G261" s="533"/>
      <c r="H261" s="533"/>
    </row>
    <row r="262" spans="1:24" ht="20.05" customHeight="1" x14ac:dyDescent="0.2">
      <c r="A262" s="553"/>
      <c r="B262" s="554"/>
      <c r="C262" s="543" t="s">
        <v>121</v>
      </c>
      <c r="D262" s="544"/>
      <c r="E262" s="79" t="s">
        <v>8</v>
      </c>
      <c r="F262" s="540">
        <f t="shared" si="4"/>
        <v>0</v>
      </c>
      <c r="G262" s="533"/>
      <c r="H262" s="533"/>
    </row>
    <row r="263" spans="1:24" ht="20.05" customHeight="1" thickBot="1" x14ac:dyDescent="0.25">
      <c r="A263" s="555"/>
      <c r="B263" s="556"/>
      <c r="C263" s="520" t="s">
        <v>109</v>
      </c>
      <c r="D263" s="520"/>
      <c r="E263" s="521"/>
      <c r="F263" s="557">
        <f>SUM($F$252:$H$262)</f>
        <v>0</v>
      </c>
      <c r="G263" s="558"/>
      <c r="H263" s="558"/>
    </row>
    <row r="264" spans="1:24" ht="20.05" customHeight="1" thickTop="1" x14ac:dyDescent="0.2">
      <c r="A264" s="536" t="s">
        <v>110</v>
      </c>
      <c r="B264" s="536"/>
      <c r="C264" s="537"/>
      <c r="D264" s="537"/>
      <c r="E264" s="537"/>
      <c r="F264" s="538">
        <f>SUM($F$249,$F$263)</f>
        <v>0</v>
      </c>
      <c r="G264" s="539"/>
      <c r="H264" s="539"/>
    </row>
    <row r="265" spans="1:24" x14ac:dyDescent="0.2">
      <c r="W265" s="3"/>
      <c r="X265"/>
    </row>
  </sheetData>
  <sheetProtection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6"/>
  <conditionalFormatting sqref="G10:G159 I10:I159 L10:L159 O10:O159">
    <cfRule type="expression" dxfId="101" priority="301">
      <formula>INDIRECT(ADDRESS(ROW(),COLUMN()))=TRUNC(INDIRECT(ADDRESS(ROW(),COLUMN())))</formula>
    </cfRule>
  </conditionalFormatting>
  <conditionalFormatting sqref="G169:G218">
    <cfRule type="expression" dxfId="100" priority="2">
      <formula>INDIRECT(ADDRESS(ROW(),COLUMN()))=TRUNC(INDIRECT(ADDRESS(ROW(),COLUMN())))</formula>
    </cfRule>
  </conditionalFormatting>
  <conditionalFormatting sqref="I169:I218">
    <cfRule type="expression" dxfId="99" priority="304">
      <formula>INDIRECT(ADDRESS(ROW(),COLUMN()))=TRUNC(INDIRECT(ADDRESS(ROW(),COLUMN())))</formula>
    </cfRule>
  </conditionalFormatting>
  <conditionalFormatting sqref="L169:L218">
    <cfRule type="expression" dxfId="98" priority="303">
      <formula>INDIRECT(ADDRESS(ROW(),COLUMN()))=TRUNC(INDIRECT(ADDRESS(ROW(),COLUMN())))</formula>
    </cfRule>
  </conditionalFormatting>
  <conditionalFormatting sqref="M6:Q7">
    <cfRule type="cellIs" dxfId="97" priority="1" operator="equal">
      <formula>"「費目：その他」で補助対象外に仕分けされていないものがあります。"</formula>
    </cfRule>
  </conditionalFormatting>
  <conditionalFormatting sqref="O169:O218">
    <cfRule type="expression" dxfId="96"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C3:C4"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I169:I218 L169:L218 O169:O218 Q169:Q218 G169:G218 G231:H235 G224:H229 F224:F235 F238:H264"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2023-12-27T04:24:28Z</cp:lastPrinted>
  <dcterms:created xsi:type="dcterms:W3CDTF">2018-04-26T11:11:26Z</dcterms:created>
  <dcterms:modified xsi:type="dcterms:W3CDTF">2025-12-08T08:56:05Z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2022-12-28T06:04:20Z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21ea5606-07ff-4857-b960-d1c0ebd56dcf</vt:lpwstr>
  </property>
  <property fmtid="{D5CDD505-2E9C-101B-9397-08002B2CF9AE}" pid="8" name="MSIP_Label_d899a617-f30e-4fb8-b81c-fb6d0b94ac5b_ContentBits">
    <vt:lpwstr>0</vt:lpwstr>
  </property>
</Properties>
</file>